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202300"/>
  <mc:AlternateContent xmlns:mc="http://schemas.openxmlformats.org/markup-compatibility/2006">
    <mc:Choice Requires="x15">
      <x15ac:absPath xmlns:x15ac="http://schemas.microsoft.com/office/spreadsheetml/2010/11/ac" url="C:\Users\adamm\My Drive\"/>
    </mc:Choice>
  </mc:AlternateContent>
  <xr:revisionPtr revIDLastSave="0" documentId="8_{52FD9AFD-D3D7-4880-975E-6BEF54B3350B}" xr6:coauthVersionLast="47" xr6:coauthVersionMax="47" xr10:uidLastSave="{00000000-0000-0000-0000-000000000000}"/>
  <bookViews>
    <workbookView xWindow="-110" yWindow="-110" windowWidth="19420" windowHeight="11500" activeTab="5" xr2:uid="{C370B5A0-33F8-4CBA-8A23-2E56CE655B00}"/>
  </bookViews>
  <sheets>
    <sheet name="Dashboard" sheetId="3" r:id="rId1"/>
    <sheet name="DEFINE" sheetId="1" r:id="rId2"/>
    <sheet name="MEASURE" sheetId="4" r:id="rId3"/>
    <sheet name="ANALYZE" sheetId="5" r:id="rId4"/>
    <sheet name="IMPROVE" sheetId="6" r:id="rId5"/>
    <sheet name="CONTROL" sheetId="7" r:id="rId6"/>
  </sheets>
  <calcPr calcId="191029"/>
  <fileRecoveryPr repair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5" i="4" l="1"/>
  <c r="A9" i="3"/>
  <c r="A15" i="6" l="1"/>
  <c r="B15" i="6" s="1"/>
  <c r="A13" i="5"/>
  <c r="G13" i="5" s="1"/>
  <c r="G10" i="3" s="1"/>
  <c r="A12" i="3"/>
  <c r="F5" i="7"/>
  <c r="B5" i="7"/>
  <c r="G4" i="7"/>
  <c r="B4" i="7"/>
  <c r="G3" i="7"/>
  <c r="B3" i="7"/>
  <c r="F5" i="6"/>
  <c r="B5" i="6"/>
  <c r="G4" i="6"/>
  <c r="B4" i="6"/>
  <c r="G3" i="6"/>
  <c r="B3" i="6"/>
  <c r="F5" i="5"/>
  <c r="B5" i="5"/>
  <c r="G4" i="5"/>
  <c r="B4" i="5"/>
  <c r="G3" i="5"/>
  <c r="B3" i="5"/>
  <c r="F5" i="4"/>
  <c r="B5" i="4"/>
  <c r="G4" i="4"/>
  <c r="B4" i="4"/>
  <c r="G3" i="4"/>
  <c r="B3" i="4"/>
  <c r="F5" i="1"/>
  <c r="G4" i="1"/>
  <c r="G3" i="1"/>
  <c r="B5" i="1"/>
  <c r="B4" i="1"/>
  <c r="B3" i="1"/>
  <c r="B15" i="7"/>
  <c r="A15" i="7"/>
  <c r="G15" i="7" s="1"/>
  <c r="G12" i="3" s="1"/>
  <c r="A15" i="4"/>
  <c r="G15" i="4" s="1"/>
  <c r="G9" i="3" s="1"/>
  <c r="A8" i="3"/>
  <c r="A15" i="1"/>
  <c r="G15" i="1" s="1"/>
  <c r="G8" i="3" s="1"/>
  <c r="G15" i="6" l="1"/>
  <c r="A11" i="3"/>
  <c r="A10" i="3"/>
  <c r="B13" i="5"/>
  <c r="B15" i="1"/>
  <c r="A14" i="3" l="1"/>
  <c r="G14" i="3" s="1"/>
  <c r="B14" i="3" l="1"/>
  <c r="G11" i="3" l="1"/>
</calcChain>
</file>

<file path=xl/sharedStrings.xml><?xml version="1.0" encoding="utf-8"?>
<sst xmlns="http://schemas.openxmlformats.org/spreadsheetml/2006/main" count="172" uniqueCount="83">
  <si>
    <t>DEFINE Tollgate Checklist</t>
  </si>
  <si>
    <t>Green Belt:</t>
  </si>
  <si>
    <t>Project Name:</t>
  </si>
  <si>
    <t>Sponsor:</t>
  </si>
  <si>
    <t>Project Start Date:</t>
  </si>
  <si>
    <t>Planned Completion Date:</t>
  </si>
  <si>
    <t>Mentor:</t>
  </si>
  <si>
    <t>Done (Y / N)</t>
  </si>
  <si>
    <t>DEFINE</t>
  </si>
  <si>
    <t>Date</t>
  </si>
  <si>
    <t>Once all items above are marked "Y", the item below will automatically be marked as "Y" and the Dashboard will be updated.</t>
  </si>
  <si>
    <t>N</t>
  </si>
  <si>
    <t>Complete the elements of the Project Charter</t>
  </si>
  <si>
    <t>Create a high-level map of the process (SIPOC)</t>
  </si>
  <si>
    <t>Conduct Staekholder analysis and develop an influence and communication plan</t>
  </si>
  <si>
    <t>&lt;Hyperlink to Project Charter&gt;</t>
  </si>
  <si>
    <t>&lt;Hyperlink to SIPOC&gt;</t>
  </si>
  <si>
    <t>&lt;Hyperlink to Stakeholder Analysis&gt;</t>
  </si>
  <si>
    <t>&lt;Hyperlink to Mind Map&gt;</t>
  </si>
  <si>
    <t>Collect the Voice of the Customer and uncover any previously unknown requirements</t>
  </si>
  <si>
    <t>Make customer requirements Measurable</t>
  </si>
  <si>
    <t>Update Project Charter and inform Stakeholders</t>
  </si>
  <si>
    <t>&lt;Hyperlink to CTXs&gt;</t>
  </si>
  <si>
    <t>DMAIC PHASE</t>
  </si>
  <si>
    <t>MEASURE</t>
  </si>
  <si>
    <t>ANALYZE</t>
  </si>
  <si>
    <t>IMPROVE</t>
  </si>
  <si>
    <t>CONTROL</t>
  </si>
  <si>
    <t>ANALYZE Tollgate Checklist</t>
  </si>
  <si>
    <t>IMPROVE Tollgate Checklist</t>
  </si>
  <si>
    <t>CONTROL Tollgate Checklist</t>
  </si>
  <si>
    <t>Conducted an 8 Wastes Assessment to identify areas of opportunity</t>
  </si>
  <si>
    <t>&lt;Hyperlink to Assessment&gt;</t>
  </si>
  <si>
    <t>Select baseline Measurements</t>
  </si>
  <si>
    <t>&lt;Hyperlink to Baseline&gt;</t>
  </si>
  <si>
    <t>Develop a Data Collection Plan with Operational Definitions, Stratification Factores, and Check Sheets if required</t>
  </si>
  <si>
    <t>&lt;Hyperlink to Data Collection Plan&gt;</t>
  </si>
  <si>
    <t>Conduct Measurment System Analysis</t>
  </si>
  <si>
    <t>&lt;Hyperlink to MSA&gt;</t>
  </si>
  <si>
    <t>Collect Baseline Data</t>
  </si>
  <si>
    <t>&lt;Hyperlink to Baseline Data&gt;</t>
  </si>
  <si>
    <t>Identify root causes using data analysis, process maps, 5 Whys, and Fishbone Diagrams</t>
  </si>
  <si>
    <t>Develop root cause hypothesis statements</t>
  </si>
  <si>
    <t>Collect data to run statistical tests and prove or disprove root cause hypotheses</t>
  </si>
  <si>
    <t>Update the Project Charter and inform Stakeholders</t>
  </si>
  <si>
    <t>&lt;Hyperlink to Results&gt;</t>
  </si>
  <si>
    <t>&lt;Hyperlink to Statements&gt;</t>
  </si>
  <si>
    <t>&lt;Hyperlink to Analyses&gt;</t>
  </si>
  <si>
    <t>Use Team brainstorming to generate solutions to address the root cause</t>
  </si>
  <si>
    <t>Run a pilot of the solutions (if required)</t>
  </si>
  <si>
    <t>Assess and mitigate risk of process changes</t>
  </si>
  <si>
    <t>Implement solutions to address root cause(s)</t>
  </si>
  <si>
    <t>Confirm that implemented solutions sufficiently affect the output Y</t>
  </si>
  <si>
    <t>Celebrate with the Team and recognize them for their efforts</t>
  </si>
  <si>
    <t>&lt;Hyperlink to Solutions&gt;</t>
  </si>
  <si>
    <t>&lt;Hyperlink to Pilot&gt;</t>
  </si>
  <si>
    <t>Create a system and/or process to monitor results</t>
  </si>
  <si>
    <t>Complete documentation of the processes and procedures</t>
  </si>
  <si>
    <r>
      <t xml:space="preserve">For </t>
    </r>
    <r>
      <rPr>
        <b/>
        <u/>
        <sz val="11"/>
        <color theme="1"/>
        <rFont val="Aptos Narrow"/>
        <family val="2"/>
        <scheme val="minor"/>
      </rPr>
      <t>all</t>
    </r>
    <r>
      <rPr>
        <sz val="11"/>
        <color theme="1"/>
        <rFont val="Aptos Narrow"/>
        <family val="2"/>
        <scheme val="minor"/>
      </rPr>
      <t xml:space="preserve"> implemented Quick Wins, a control plan is in place</t>
    </r>
  </si>
  <si>
    <t>Create Response Plans in case there is a drop in performance</t>
  </si>
  <si>
    <t>Complete the Storyboard of the project</t>
  </si>
  <si>
    <t>Handover formal ownership to the process owner</t>
  </si>
  <si>
    <t>&lt;Hyperlink to details&gt;</t>
  </si>
  <si>
    <t>&lt;Hyperlink to Documentation&gt;</t>
  </si>
  <si>
    <t>&lt;Hyperlink to Control Plans&gt;</t>
  </si>
  <si>
    <t>&lt;Hyperlink to Response Plans&gt;</t>
  </si>
  <si>
    <t>&lt;Hyperlink to Storyboard&gt;</t>
  </si>
  <si>
    <r>
      <t xml:space="preserve">The checklist to the right is basic information. Here is a more detailed view what you should have achieved/considered in DEFINE before moving to MEASURE:
</t>
    </r>
    <r>
      <rPr>
        <b/>
        <sz val="11"/>
        <color theme="1"/>
        <rFont val="Aptos Narrow"/>
        <family val="2"/>
        <scheme val="minor"/>
      </rPr>
      <t>1. The Project Charter:</t>
    </r>
    <r>
      <rPr>
        <sz val="11"/>
        <color theme="1"/>
        <rFont val="Aptos Narrow"/>
        <family val="2"/>
        <scheme val="minor"/>
      </rPr>
      <t xml:space="preserve"> The Project Charter is your "contract" with the business. If these questions can't be answered clearly, the project's foundation is shaky.
• Business Case: Is there a clear financial or strategic reason for doing this project now? What happens if we do nothing?
• Problem Statement: Does it state what is wrong, where it’s happening, when it started, and the extent of the problem? (Crucially: Does it avoid mentioning causes or solutions?)
• Goal Statement: Is it SMART (Specific, Measurable, Achievable, Relevant, Time-bound)? Does it align with the Problem Statement?
• Scope: Are the "In-Scope" and "Out-of-Scope" boundaries clearly defined to prevent scope creep?
• Resources: Is the team identified? Do we have the right Subject Matter Experts (SMEs) to support the Measure phase?
</t>
    </r>
    <r>
      <rPr>
        <b/>
        <sz val="11"/>
        <color theme="1"/>
        <rFont val="Aptos Narrow"/>
        <family val="2"/>
        <scheme val="minor"/>
      </rPr>
      <t>2. Voice of the Customer (VOC):</t>
    </r>
    <r>
      <rPr>
        <sz val="11"/>
        <color theme="1"/>
        <rFont val="Aptos Narrow"/>
        <family val="2"/>
        <scheme val="minor"/>
      </rPr>
      <t xml:space="preserve"> You cannot define "quality" without the person paying for it.
• Customer Identification: Have we identified all internal and external customers?
• Data Collection: Did we use interviews, surveys, or historical feedback to gather the VOC?
• CTXs (Critical to X): Have we translated vague customer needs into measurable requirements? Example: "Fast delivery" (VOC) → "Shipment within 24 hours of order" (CTS).
• Kano Model: Have we distinguished between "Must-Be" requirements and "Delighters"?
</t>
    </r>
    <r>
      <rPr>
        <b/>
        <sz val="11"/>
        <color theme="1"/>
        <rFont val="Aptos Narrow"/>
        <family val="2"/>
        <scheme val="minor"/>
      </rPr>
      <t>3. High-Level Process Mapping (SIPOC):</t>
    </r>
    <r>
      <rPr>
        <sz val="11"/>
        <color theme="1"/>
        <rFont val="Aptos Narrow"/>
        <family val="2"/>
        <scheme val="minor"/>
      </rPr>
      <t xml:space="preserve"> Before diving into details, you need the 30,000•foot view.
• Suppliers &amp; Inputs: Do we know where the materials or information come from?
• Process Steps: Are there no more than 5–7 high-level steps defined?
• Outputs &amp; Customers: Is it clear who receives the end product or service?
• Alignment: Does the SIPOC match the scope defined in the Project Charter?
</t>
    </r>
    <r>
      <rPr>
        <b/>
        <sz val="11"/>
        <color theme="1"/>
        <rFont val="Aptos Narrow"/>
        <family val="2"/>
        <scheme val="minor"/>
      </rPr>
      <t>4. Stakeholder Management:</t>
    </r>
    <r>
      <rPr>
        <sz val="11"/>
        <color theme="1"/>
        <rFont val="Aptos Narrow"/>
        <family val="2"/>
        <scheme val="minor"/>
      </rPr>
      <t xml:space="preserve"> Technical success means nothing if the people involved resist the change.
• Stakeholder Analysis: Have we identified who can "make or break" the project?
• Communication Plan: Do we have a cadence for updating the Project Sponsor and Process Owner?
• Buy•in: Does the Process Owner agree that this problem is a priority?
</t>
    </r>
    <r>
      <rPr>
        <b/>
        <sz val="11"/>
        <color theme="1"/>
        <rFont val="Aptos Narrow"/>
        <family val="2"/>
        <scheme val="minor"/>
      </rPr>
      <t>5. Transitioning to Measure:</t>
    </r>
    <r>
      <rPr>
        <sz val="11"/>
        <color theme="1"/>
        <rFont val="Aptos Narrow"/>
        <family val="2"/>
        <scheme val="minor"/>
      </rPr>
      <t xml:space="preserve"> These questions ensure you are ready to hit the ground running in the next phase.
• Potential Y’s: Do we have a primary metric (the "Y") that we can actually measure?
• Existing Data: Do we know if any data currently exists, or will we need to build a collection plan from scratch?
• Timeline: Are we still on track according to the milestones set in the Charter?
</t>
    </r>
    <r>
      <rPr>
        <b/>
        <sz val="11"/>
        <color theme="1"/>
        <rFont val="Aptos Narrow"/>
        <family val="2"/>
        <scheme val="minor"/>
      </rPr>
      <t>NOTE:</t>
    </r>
    <r>
      <rPr>
        <sz val="11"/>
        <color theme="1"/>
        <rFont val="Aptos Narrow"/>
        <family val="2"/>
        <scheme val="minor"/>
      </rPr>
      <t xml:space="preserve"> In a Tollgate Review, the most common reason a Green Belt is sent back to the Define phase is "Scope Bloat." If your project feels like you're trying to "boil the ocean," use this review to narrow your focus to one specific location, product line, or shift.</t>
    </r>
  </si>
  <si>
    <r>
      <t>Here is a more detailed view what you should have achieved/considered in MEASURE before moving to ANALYZE:</t>
    </r>
    <r>
      <rPr>
        <b/>
        <sz val="11"/>
        <color theme="1"/>
        <rFont val="Aptos Narrow"/>
        <family val="2"/>
        <scheme val="minor"/>
      </rPr>
      <t xml:space="preserve">
1. Data Collection &amp; Variables:</t>
    </r>
    <r>
      <rPr>
        <sz val="11"/>
        <color theme="1"/>
        <rFont val="Aptos Narrow"/>
        <family val="2"/>
        <scheme val="minor"/>
      </rPr>
      <t xml:space="preserve"> You must demonstrate that you aren't just looking at the "Y" (the outcome), but also the "Xs" (the potential inputs).
• Data Collection Plan: Do we have a formal plan detailing what data to collect, how much, who will collect it, and when?
• Operational Definitions: Are the metrics defined so clearly that two different people measuring the same thing would get the same result?
• Input/Output Variables: Have we identified the potential X variables (process inputs) that might be influencing our Y (the primary metric)?
• Data Stratification: Did we capture "demographic" data (e.g., time of day, department, operator) so we can slice and dice the data during Analysis?
</t>
    </r>
    <r>
      <rPr>
        <b/>
        <sz val="11"/>
        <color theme="1"/>
        <rFont val="Aptos Narrow"/>
        <family val="2"/>
        <scheme val="minor"/>
      </rPr>
      <t>2. Measurement System Analysis (MSA):</t>
    </r>
    <r>
      <rPr>
        <sz val="11"/>
        <color theme="1"/>
        <rFont val="Aptos Narrow"/>
        <family val="2"/>
        <scheme val="minor"/>
      </rPr>
      <t xml:space="preserve"> This is the "Pass/Fail" section of the tollgate. If you cannot prove your measurement system is accurate, you cannot move forward.
• Gage R&amp;R: Have we performed a Repeatability and Reproducibility study?
• Precision vs. Accuracy: Is the measurement system both precise (consistent) and accurate (hitting the true value)?
• Attribute Agreement: If using subjective data (e.g., "Pass/Fail" or "Good/Bad"), do the inspectors agree with each other and themselves?
• Error Rate: Is the measurement system error less than 10% (ideal) or at least under 30% (marginal)?
</t>
    </r>
    <r>
      <rPr>
        <b/>
        <sz val="11"/>
        <color theme="1"/>
        <rFont val="Aptos Narrow"/>
        <family val="2"/>
        <scheme val="minor"/>
      </rPr>
      <t>3. Process Mapping (Detailed):</t>
    </r>
    <r>
      <rPr>
        <sz val="11"/>
        <color theme="1"/>
        <rFont val="Aptos Narrow"/>
        <family val="2"/>
        <scheme val="minor"/>
      </rPr>
      <t xml:space="preserve"> While the SIPOC was high-level, the Measure phase requires a "boots-on-the-ground" view.
• Value Stream / Functional Map: Have we mapped the process at a granular level?
• Value-Add Analysis: Which steps are Value-Added (VA), Non-Value-Added (NVA), or Business-Required (BNVA)?
• Hidden Factory: Have we identified "work-arounds," rework loops, or "shadow processes" that weren't in the official SOP?
</t>
    </r>
    <r>
      <rPr>
        <b/>
        <sz val="11"/>
        <color theme="1"/>
        <rFont val="Aptos Narrow"/>
        <family val="2"/>
        <scheme val="minor"/>
      </rPr>
      <t>4. Baseline Performance &amp; Capability:</t>
    </r>
    <r>
      <rPr>
        <sz val="11"/>
        <color theme="1"/>
        <rFont val="Aptos Narrow"/>
        <family val="2"/>
        <scheme val="minor"/>
      </rPr>
      <t xml:space="preserve"> You need to know exactly how bad the "current state" is before you try to fix it.
• Stability: Have we used a Control Chart to determine if the process is "In Control" (predictable)?
• Normality: Did we test the data for normality? (This dictates which statistical tests you'll use in the Analyze phase).
• Process Capability Cp / Cpk or Pp / Ppk: Is the process capable of meeting customer specifications?
• Sigma Level: What is the current DPMO (Defects Per Million Opportunities) or Sigma score?
</t>
    </r>
    <r>
      <rPr>
        <b/>
        <sz val="11"/>
        <color theme="1"/>
        <rFont val="Aptos Narrow"/>
        <family val="2"/>
        <scheme val="minor"/>
      </rPr>
      <t xml:space="preserve">5. Quick Wins: </t>
    </r>
    <r>
      <rPr>
        <sz val="11"/>
        <color theme="1"/>
        <rFont val="Aptos Narrow"/>
        <family val="2"/>
        <scheme val="minor"/>
      </rPr>
      <t xml:space="preserve">Green Belts should always keep an eye out for "low-hanging fruit."
• Kaizen Opportunities: Did we find any obvious "just-do-it" fixes during data collection that don't require complex analysis?
• Implementation: If we implemented quick wins, did we document the immediate impact?
</t>
    </r>
    <r>
      <rPr>
        <b/>
        <sz val="11"/>
        <color theme="1"/>
        <rFont val="Aptos Narrow"/>
        <family val="2"/>
        <scheme val="minor"/>
      </rPr>
      <t>Critically Important:</t>
    </r>
    <r>
      <rPr>
        <sz val="11"/>
        <color theme="1"/>
        <rFont val="Aptos Narrow"/>
        <family val="2"/>
        <scheme val="minor"/>
      </rPr>
      <t xml:space="preserve"> Many Green Belts discover in this phase that their original Goal Statement was either too easy or impossible. This tollgate is your last "clean" chance to update your Charter goals based on the actual baseline data you've just uncovered.</t>
    </r>
  </si>
  <si>
    <t>The goal of this tollgate is to demonstrate that you have narrowed down a long list of potential causes to the "Vital Few" root causes using both data and process analysis. If you can't point to a specific cause-and-effect relationship here, you aren't ready to brainstorm solutions in the Improve phase.</t>
  </si>
  <si>
    <t>Moving from Define to Measure is arguably the most critical transition in a Lean Six Sigma project. It’s the moment you stop "talking" about the problem and start "proving" it with data.
If you don't nail the Define phase, you’ll likely find yourself measuring the wrong variables or solving a problem that the business doesn't actually care about.</t>
  </si>
  <si>
    <r>
      <t>Here is a more detailed view what you should have achieved/considered in ANALYZE before moving to IMPROVE:</t>
    </r>
    <r>
      <rPr>
        <b/>
        <sz val="11"/>
        <color theme="1"/>
        <rFont val="Aptos Narrow"/>
        <family val="2"/>
        <scheme val="minor"/>
      </rPr>
      <t xml:space="preserve">
1. Root Cause Identification (The "Suspects"):</t>
    </r>
    <r>
      <rPr>
        <sz val="11"/>
        <color theme="1"/>
        <rFont val="Aptos Narrow"/>
        <family val="2"/>
        <scheme val="minor"/>
      </rPr>
      <t xml:space="preserve"> Before running complex stats, you must show the logic used to find potential culprits.
• Brainstorming: Did the team use a Fishbone (Ishikawa) Diagram or C&amp;E Matrix to identify potential Xs (inputs) affecting the Y (outcome)?
• The "Why": Was the 5 Whys technique applied to drill down past symptoms to the actual root cause?
• Process Analysis: Did we identify sources of waste (Muda), bottlenecks, or value-stream disconnects that contribute to the problem?
</t>
    </r>
    <r>
      <rPr>
        <b/>
        <sz val="11"/>
        <color theme="1"/>
        <rFont val="Aptos Narrow"/>
        <family val="2"/>
        <scheme val="minor"/>
      </rPr>
      <t>2. Graphical Analysis (Visual Proof):</t>
    </r>
    <r>
      <rPr>
        <sz val="11"/>
        <color theme="1"/>
        <rFont val="Aptos Narrow"/>
        <family val="2"/>
        <scheme val="minor"/>
      </rPr>
      <t xml:space="preserve"> Data visualization is often more persuasive than a p-value to a stakeholder.
• Patterns: Have we used Scatter Plots, Box Plots, or Histograms to visualize the relationship between our Xs and Y?
• Stratification: Did we look at the data by shift, machine, location, or operator to see if the "problem" behaves differently in different sub-groups?
• Common vs. Special Cause: Can we distinguish between random noise in the process and a specific, assignable cause of variation?
</t>
    </r>
    <r>
      <rPr>
        <b/>
        <sz val="11"/>
        <color theme="1"/>
        <rFont val="Aptos Narrow"/>
        <family val="2"/>
        <scheme val="minor"/>
      </rPr>
      <t>3. Statistical Analysis (Scientific Proof):</t>
    </r>
    <r>
      <rPr>
        <sz val="11"/>
        <color theme="1"/>
        <rFont val="Aptos Narrow"/>
        <family val="2"/>
        <scheme val="minor"/>
      </rPr>
      <t xml:space="preserve"> This is where you move from "gut feel" to statistical confidence.
• Hypothesis Testing: Did we state our Null </t>
    </r>
    <r>
      <rPr>
        <i/>
        <sz val="11"/>
        <color theme="1"/>
        <rFont val="Aptos Narrow"/>
        <family val="2"/>
        <scheme val="minor"/>
      </rPr>
      <t>H</t>
    </r>
    <r>
      <rPr>
        <i/>
        <sz val="8"/>
        <color theme="1"/>
        <rFont val="Aptos Narrow"/>
        <family val="2"/>
        <scheme val="minor"/>
      </rPr>
      <t>0</t>
    </r>
    <r>
      <rPr>
        <sz val="11"/>
        <color theme="1"/>
        <rFont val="Aptos Narrow"/>
        <family val="2"/>
        <scheme val="minor"/>
      </rPr>
      <t xml:space="preserve"> and Alternative </t>
    </r>
    <r>
      <rPr>
        <i/>
        <sz val="11"/>
        <color theme="1"/>
        <rFont val="Aptos Narrow"/>
        <family val="2"/>
        <scheme val="minor"/>
      </rPr>
      <t>H</t>
    </r>
    <r>
      <rPr>
        <i/>
        <sz val="8"/>
        <color theme="1"/>
        <rFont val="Aptos Narrow"/>
        <family val="2"/>
        <scheme val="minor"/>
      </rPr>
      <t>a</t>
    </r>
    <r>
      <rPr>
        <sz val="11"/>
        <color theme="1"/>
        <rFont val="Aptos Narrow"/>
        <family val="2"/>
        <scheme val="minor"/>
      </rPr>
      <t xml:space="preserve"> hypotheses clearly?
• Test Selection: Did we use the correct tool based on the data type (e.g., t-Test for means, ANOVA for multiple groups, or Chi-Square for discrete data)?
• Statistical Significance: Is our p-value less than 0.05 (typically)? If not, have we accepted that the factor might not be a primary driver?
• Practical Significance: Even if it’s statistically significant, is the effect large enough to justify the cost of fixing it?
</t>
    </r>
    <r>
      <rPr>
        <b/>
        <sz val="11"/>
        <color theme="1"/>
        <rFont val="Aptos Narrow"/>
        <family val="2"/>
        <scheme val="minor"/>
      </rPr>
      <t>4. Prioritization of Root Causes:</t>
    </r>
    <r>
      <rPr>
        <sz val="11"/>
        <color theme="1"/>
        <rFont val="Aptos Narrow"/>
        <family val="2"/>
        <scheme val="minor"/>
      </rPr>
      <t xml:space="preserve"> You can’t fix everything. You must prove you are focusing on the "Vital Few."
• Pareto Principle: Does a Pareto Chart show that 80% of the problem is coming from 20% of the causes?
• Correlation vs. Causation: Have we confirmed that the </t>
    </r>
    <r>
      <rPr>
        <i/>
        <sz val="11"/>
        <color theme="1"/>
        <rFont val="Aptos Narrow"/>
        <family val="2"/>
        <scheme val="minor"/>
      </rPr>
      <t>X</t>
    </r>
    <r>
      <rPr>
        <sz val="11"/>
        <color theme="1"/>
        <rFont val="Aptos Narrow"/>
        <family val="2"/>
        <scheme val="minor"/>
      </rPr>
      <t xml:space="preserve"> we identified actually causes the change in </t>
    </r>
    <r>
      <rPr>
        <i/>
        <sz val="11"/>
        <color theme="1"/>
        <rFont val="Aptos Narrow"/>
        <family val="2"/>
        <scheme val="minor"/>
      </rPr>
      <t>Y</t>
    </r>
    <r>
      <rPr>
        <sz val="11"/>
        <color theme="1"/>
        <rFont val="Aptos Narrow"/>
        <family val="2"/>
        <scheme val="minor"/>
      </rPr>
      <t xml:space="preserve">, or are they just moving together by coincidence?
• Root Cause Confirmation: Have we verified the root cause with the process owners and SMEs?
</t>
    </r>
    <r>
      <rPr>
        <b/>
        <sz val="11"/>
        <color theme="1"/>
        <rFont val="Aptos Narrow"/>
        <family val="2"/>
        <scheme val="minor"/>
      </rPr>
      <t>5. Refinement of the Project:</t>
    </r>
    <r>
      <rPr>
        <sz val="11"/>
        <color theme="1"/>
        <rFont val="Aptos Narrow"/>
        <family val="2"/>
        <scheme val="minor"/>
      </rPr>
      <t xml:space="preserve"> Sometimes the Analyze phase reveals that the original goal needs a "reality check."
• Goal Validation: Based on what we now know about the root causes, is our SMART goal from the Define phase still attainable?
• Financial Impact: Have we updated our estimated "Value of the Project" now that we know exactly what needs to be fixed?
</t>
    </r>
    <r>
      <rPr>
        <b/>
        <sz val="11"/>
        <color theme="1"/>
        <rFont val="Aptos Narrow"/>
        <family val="2"/>
        <scheme val="minor"/>
      </rPr>
      <t>NOTE:</t>
    </r>
    <r>
      <rPr>
        <sz val="11"/>
        <color theme="1"/>
        <rFont val="Aptos Narrow"/>
        <family val="2"/>
        <scheme val="minor"/>
      </rPr>
      <t xml:space="preserve"> Don't fall into "Analysis Paralysis." Your job isn't to find every single thing wrong with the company. it's to find the 3 to 5 root causes that are driving the specific problem you defined in your Project Charter.</t>
    </r>
  </si>
  <si>
    <t>The Improve Phase is where the heavy lifting of the "Detective" (Analyze) turns into the creativity of the "Architect." This is the most exciting part of the project! You are finally implementing changes to see if they actually work.
A successful Improve Tollgate must prove that your solutions are directly linked to the root causes found in the Analyze phase and that you’ve tested them in a controlled environment before a full-scale rollout.</t>
  </si>
  <si>
    <t>The Measure Phase is the diagnostic heart of DMAIC. You are moving from "What do we think is happening?" to "What does the data tell us?"
To pass this tollgate, a Green Belt must prove that their data is trustworthy and that they have established a rock-solid baseline of current performance. If your data is "garbage," your Analysis phase will be "garbage."</t>
  </si>
  <si>
    <r>
      <t xml:space="preserve">Here is a more detailed view what you should have achieved/considered in IMPROVE before moving to CONTROL:
</t>
    </r>
    <r>
      <rPr>
        <b/>
        <sz val="11"/>
        <color theme="1"/>
        <rFont val="Aptos Narrow"/>
        <family val="2"/>
        <scheme val="minor"/>
      </rPr>
      <t xml:space="preserve">1. Solution Generation &amp; Selection: </t>
    </r>
    <r>
      <rPr>
        <sz val="11"/>
        <color theme="1"/>
        <rFont val="Aptos Narrow"/>
        <family val="2"/>
        <scheme val="minor"/>
      </rPr>
      <t xml:space="preserve">You must show that the team didn't just pick the first idea that came to mind, but systematically evaluated multiple options.
• Brainstorming: Did the team use techniques like SCAMPER or Anti-Solution brainstorming to generate a wide range of ideas?
• Solution-Root Cause Link: Is every proposed solution mapped directly to a verified root cause from the Analyze phase? (Use a Solution Selection Matrix).
• Feasibility vs. Impact: Have the solutions been scored based on cost, ease of implementation, and predicted impact?
• Pugh Matrix: If there were multiple competing designs, did you use a Pugh Matrix to synthesize the best elements of each?
</t>
    </r>
    <r>
      <rPr>
        <b/>
        <sz val="11"/>
        <color theme="1"/>
        <rFont val="Aptos Narrow"/>
        <family val="2"/>
        <scheme val="minor"/>
      </rPr>
      <t xml:space="preserve">2. Risk Assessment (FMEA): </t>
    </r>
    <r>
      <rPr>
        <sz val="11"/>
        <color theme="1"/>
        <rFont val="Aptos Narrow"/>
        <family val="2"/>
        <scheme val="minor"/>
      </rPr>
      <t xml:space="preserve">Before you change a process, you must ensure you aren't accidentally breaking something else.
• Failure Mode and Effects Analysis (FMEA): Have we identified potential ways the new process could fail?
• RPN (Risk Priority Number): For high-risk items, have we implemented "Prevention" or "Detection" controls?
• Side Effects: Will the improvement in this area cause a bottleneck or quality issue "downstream"?
</t>
    </r>
    <r>
      <rPr>
        <b/>
        <sz val="11"/>
        <color theme="1"/>
        <rFont val="Aptos Narrow"/>
        <family val="2"/>
        <scheme val="minor"/>
      </rPr>
      <t xml:space="preserve">3. The Pilot Study: </t>
    </r>
    <r>
      <rPr>
        <sz val="11"/>
        <color theme="1"/>
        <rFont val="Aptos Narrow"/>
        <family val="2"/>
        <scheme val="minor"/>
      </rPr>
      <t xml:space="preserve">Never "go live" without a dress rehearsal. The Pilot is your proof of concept.
• Scope of Pilot: Did we test the solution on a small scale (e.g., one shift, one machine, or one day)?
• Data Comparison: Does the data from the Pilot show a statistically significant improvement over the Baseline (Measure Phase) data?
• Lessons Learned: What "bugs" did we find during the Pilot, and how did we iterate on the solution to fix them?
</t>
    </r>
    <r>
      <rPr>
        <b/>
        <sz val="11"/>
        <color theme="1"/>
        <rFont val="Aptos Narrow"/>
        <family val="2"/>
        <scheme val="minor"/>
      </rPr>
      <t xml:space="preserve">4. Implementation Planning: </t>
    </r>
    <r>
      <rPr>
        <sz val="11"/>
        <color theme="1"/>
        <rFont val="Aptos Narrow"/>
        <family val="2"/>
        <scheme val="minor"/>
      </rPr>
      <t xml:space="preserve">Now that the solution is proven, how do you move it to the whole organization?
• Full-Scale Rollout Plan: Do we have a timeline, budget, and resource list for the final implementation?
• Standard Operating Procedures (SOPs): Have we drafted the new work instructions?
• Training: Is there a plan to train the operators/staff on the new way of working?
• Stakeholder Buy-in: Does the Process Owner formally approve of the permanent change?
</t>
    </r>
    <r>
      <rPr>
        <b/>
        <sz val="11"/>
        <color theme="1"/>
        <rFont val="Aptos Narrow"/>
        <family val="2"/>
        <scheme val="minor"/>
      </rPr>
      <t xml:space="preserve">5. Cost-Benefit Finalization: </t>
    </r>
    <r>
      <rPr>
        <sz val="11"/>
        <color theme="1"/>
        <rFont val="Aptos Narrow"/>
        <family val="2"/>
        <scheme val="minor"/>
      </rPr>
      <t xml:space="preserve">The "Business Case" from the Define phase meets reality here.
• ROI Calculation: Based on the Pilot results, what is the projected annual saving or "hard" cost avoidance?
• Implementation Costs: Have we accounted for the costs of new software, hardware, or training hours?
</t>
    </r>
    <r>
      <rPr>
        <b/>
        <sz val="11"/>
        <color theme="1"/>
        <rFont val="Aptos Narrow"/>
        <family val="2"/>
        <scheme val="minor"/>
      </rPr>
      <t>NOTE:</t>
    </r>
    <r>
      <rPr>
        <sz val="11"/>
        <color theme="1"/>
        <rFont val="Aptos Narrow"/>
        <family val="2"/>
        <scheme val="minor"/>
      </rPr>
      <t xml:space="preserve"> Don't fall in love with your first solution. Green Belts often try to force a "favorite" idea even if the Pilot data says it isn't working. If the Pilot fails, pivot! That’s the whole reason why you did a Pilot in the first place!</t>
    </r>
  </si>
  <si>
    <t>The Control Phase is the finish line, but it’s also the most common place where projects fail in the long run. The goal of this tollgate is to prove that the improvements are sustainable and that you can safely hand the "keys" of the process back to the Process Owner without the results sliding back to the old baseline.
In this review, you aren't just showing that you fixed the problem. You’re showing that the problem won't come back.</t>
  </si>
  <si>
    <r>
      <t xml:space="preserve">Here is a more detailed view what you should have achieved/considered in CONTROL before considering your project as “COMPLETED”:
</t>
    </r>
    <r>
      <rPr>
        <b/>
        <sz val="11"/>
        <color theme="1"/>
        <rFont val="Aptos Narrow"/>
        <family val="2"/>
        <scheme val="minor"/>
      </rPr>
      <t>1. Standardization:</t>
    </r>
    <r>
      <rPr>
        <sz val="11"/>
        <color theme="1"/>
        <rFont val="Aptos Narrow"/>
        <family val="2"/>
        <scheme val="minor"/>
      </rPr>
      <t xml:space="preserve"> If it isn't documented, it didn't happen. You must prove the new way is the "only" way.
• Standard Operating Procedures (SOPs): Have the new processes been formally documented and indexed in the company's quality system?
• Training Records: Has every operator, supervisor, and stakeholder been trained on the new SOPs?
• Visual Controls: Are there "Point of Use" visuals (charts, labels, or floor markings) that make it obvious when the process is working correctly?
• Mistake Proofing (Poka-Yoke): Have we implemented physical or digital "failsafes" that make it impossible to perform the task incorrectly?
</t>
    </r>
    <r>
      <rPr>
        <b/>
        <sz val="11"/>
        <color theme="1"/>
        <rFont val="Aptos Narrow"/>
        <family val="2"/>
        <scheme val="minor"/>
      </rPr>
      <t>2. The Control Plan:</t>
    </r>
    <r>
      <rPr>
        <sz val="11"/>
        <color theme="1"/>
        <rFont val="Aptos Narrow"/>
        <family val="2"/>
        <scheme val="minor"/>
      </rPr>
      <t xml:space="preserve"> This is the "Insurance Policy" for your project.
• Monitoring Plan: What is the specific metric we are watching, and how often is it checked?
• Response Plan: If the process goes "Out of Control," does the operator know exactly what steps to take to fix it immediately?
• Ownership: Has a specific person (the Process Owner) been named as the "Guardian" of this process moving forward?
</t>
    </r>
    <r>
      <rPr>
        <b/>
        <sz val="11"/>
        <color theme="1"/>
        <rFont val="Aptos Narrow"/>
        <family val="2"/>
        <scheme val="minor"/>
      </rPr>
      <t>3. Statistical Process Control (SPC):</t>
    </r>
    <r>
      <rPr>
        <sz val="11"/>
        <color theme="1"/>
        <rFont val="Aptos Narrow"/>
        <family val="2"/>
        <scheme val="minor"/>
      </rPr>
      <t xml:space="preserve"> You need to prove the process is stable in its new, improved state.
• Control Charts: Do we have at least 20–30 data points showing the new process is "In Control" and stable?
• Capability Re-Verification: Have we recalculated $C_{pk}$ or Sigma Level to prove the improvement is statistically significant compared to the Measure phase?
• Outlier Management: Have we identified how to handle "Special Cause" variation if it appears in the future?
</t>
    </r>
    <r>
      <rPr>
        <b/>
        <sz val="11"/>
        <color theme="1"/>
        <rFont val="Aptos Narrow"/>
        <family val="2"/>
        <scheme val="minor"/>
      </rPr>
      <t>4. Benefit Realization:</t>
    </r>
    <r>
      <rPr>
        <sz val="11"/>
        <color theme="1"/>
        <rFont val="Aptos Narrow"/>
        <family val="2"/>
        <scheme val="minor"/>
      </rPr>
      <t xml:space="preserve"> This is where you collect your "trophy." You must reconcile the actual results with the original Charter.
• Financial Validation: Has the Finance Department or the Project Sponsor signed off on the "Hard" or "Soft" savings?
• Project Impact: Did we hit the SMART goal set in the Define phase? (e.g., "Reduced defects from 15% to 2%").
• Cost of Poor Quality (COPQ): How much money is the company now saving annually thanks to this reduction in waste or errors?
</t>
    </r>
    <r>
      <rPr>
        <b/>
        <sz val="11"/>
        <color theme="1"/>
        <rFont val="Aptos Narrow"/>
        <family val="2"/>
        <scheme val="minor"/>
      </rPr>
      <t>5. Closure &amp; Handover:</t>
    </r>
    <r>
      <rPr>
        <sz val="11"/>
        <color theme="1"/>
        <rFont val="Aptos Narrow"/>
        <family val="2"/>
        <scheme val="minor"/>
      </rPr>
      <t xml:space="preserve"> A Green Belt should never "own" a process forever. You must officially exit.
• Lessons Learned: Have we documented what went well and what didn't for future Green Belts to read?
• Replication Opportunities: Can this solution be applied to other departments, plants, or product lines?
• Team Recognition: Has the team’s hard work been celebrated and communicated to the broader organization?
• Final Sign-off: Has the Project Sponsor formally signed the "Project Closure" document?
</t>
    </r>
    <r>
      <rPr>
        <b/>
        <sz val="11"/>
        <color theme="1"/>
        <rFont val="Aptos Narrow"/>
        <family val="2"/>
        <scheme val="minor"/>
      </rPr>
      <t xml:space="preserve">NOTE: </t>
    </r>
    <r>
      <rPr>
        <sz val="11"/>
        <color theme="1"/>
        <rFont val="Aptos Narrow"/>
        <family val="2"/>
        <scheme val="minor"/>
      </rPr>
      <t>The "Invisible Reversion." Processes have a natural tendency to return to their original state (entropy). If your Control Plan doesn't have a Response Plan (i.e., "If X happens, do Y"), the project will eventually fail.</t>
    </r>
  </si>
  <si>
    <t>Green Belt Project Phase Tollgate Dashboard</t>
  </si>
  <si>
    <t>1. Fill out the white section at the top of this Dashboard.</t>
  </si>
  <si>
    <t>2. The inserted data will flow over to the Tollgate sheets.</t>
  </si>
  <si>
    <t>3. Do not edit more in this sheet. It will autopopulate as you progress through the Tollgate sheets.</t>
  </si>
  <si>
    <t>Once all items above are autopopulated with "Y", which comes directly from the Tollgate sheets, the item below will automatically be marked as "Y".</t>
  </si>
  <si>
    <t>Measure Tollgate Checklist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</si>
</sst>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Aptos Narrow"/>
      <family val="2"/>
      <scheme val="minor"/>
    </font>
    <font>
      <b/>
      <sz val="11"/>
      <color theme="1"/>
      <name val="Aptos Narrow"/>
      <family val="2"/>
      <scheme val="minor"/>
    </font>
    <font>
      <b/>
      <sz val="18"/>
      <color theme="0"/>
      <name val="Aptos Narrow"/>
      <family val="2"/>
      <scheme val="minor"/>
    </font>
    <font>
      <sz val="9"/>
      <color rgb="FFFF0000"/>
      <name val="Aptos Narrow"/>
      <family val="2"/>
      <scheme val="minor"/>
    </font>
    <font>
      <b/>
      <u/>
      <sz val="11"/>
      <color theme="1"/>
      <name val="Aptos Narrow"/>
      <family val="2"/>
      <scheme val="minor"/>
    </font>
    <font>
      <i/>
      <sz val="11"/>
      <color theme="1"/>
      <name val="Aptos Narrow"/>
      <family val="2"/>
      <scheme val="minor"/>
    </font>
    <font>
      <i/>
      <sz val="8"/>
      <color theme="1"/>
      <name val="Aptos Narrow"/>
      <family val="2"/>
      <scheme val="minor"/>
    </font>
  </fonts>
  <fills count="6">
    <fill>
      <patternFill patternType="none"/>
    </fill>
    <fill>
      <patternFill patternType="gray125"/>
    </fill>
    <fill>
      <patternFill patternType="solid">
        <fgColor rgb="FF1B649B"/>
        <bgColor indexed="64"/>
      </patternFill>
    </fill>
    <fill>
      <patternFill patternType="solid">
        <fgColor theme="0"/>
        <bgColor indexed="64"/>
      </patternFill>
    </fill>
    <fill>
      <patternFill patternType="solid">
        <fgColor rgb="FF8EC641"/>
        <bgColor indexed="64"/>
      </patternFill>
    </fill>
    <fill>
      <patternFill patternType="solid">
        <fgColor theme="0" tint="-0.14999847407452621"/>
        <bgColor indexed="64"/>
      </patternFill>
    </fill>
  </fills>
  <borders count="26">
    <border>
      <left/>
      <right/>
      <top/>
      <bottom/>
      <diagonal/>
    </border>
    <border>
      <left/>
      <right/>
      <top/>
      <bottom style="thin">
        <color indexed="64"/>
      </bottom>
      <diagonal/>
    </border>
    <border>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s>
  <cellStyleXfs count="1">
    <xf numFmtId="0" fontId="0" fillId="0" borderId="0"/>
  </cellStyleXfs>
  <cellXfs count="63">
    <xf numFmtId="0" fontId="0" fillId="0" borderId="0" xfId="0"/>
    <xf numFmtId="0" fontId="1" fillId="3" borderId="6" xfId="0" applyFont="1" applyFill="1" applyBorder="1" applyAlignment="1">
      <alignment horizontal="right"/>
    </xf>
    <xf numFmtId="0" fontId="1" fillId="3" borderId="0" xfId="0" applyFont="1" applyFill="1" applyAlignment="1">
      <alignment horizontal="right"/>
    </xf>
    <xf numFmtId="0" fontId="0" fillId="0" borderId="12" xfId="0" applyBorder="1" applyAlignment="1">
      <alignment horizontal="left" vertical="center" wrapText="1"/>
    </xf>
    <xf numFmtId="0" fontId="0" fillId="3" borderId="8" xfId="0" applyFill="1" applyBorder="1" applyAlignment="1">
      <alignment horizontal="left"/>
    </xf>
    <xf numFmtId="0" fontId="0" fillId="0" borderId="0" xfId="0" applyAlignment="1">
      <alignment vertical="top" wrapText="1"/>
    </xf>
    <xf numFmtId="0" fontId="0" fillId="0" borderId="0" xfId="0" applyAlignment="1">
      <alignment vertical="top"/>
    </xf>
    <xf numFmtId="0" fontId="0" fillId="5" borderId="6" xfId="0" applyFill="1" applyBorder="1"/>
    <xf numFmtId="0" fontId="0" fillId="5" borderId="0" xfId="0" applyFill="1"/>
    <xf numFmtId="0" fontId="0" fillId="5" borderId="7" xfId="0" applyFill="1" applyBorder="1"/>
    <xf numFmtId="0" fontId="1" fillId="5" borderId="6" xfId="0" applyFont="1" applyFill="1" applyBorder="1" applyAlignment="1">
      <alignment horizontal="right"/>
    </xf>
    <xf numFmtId="0" fontId="1" fillId="5" borderId="0" xfId="0" applyFont="1" applyFill="1" applyAlignment="1">
      <alignment horizontal="right"/>
    </xf>
    <xf numFmtId="0" fontId="0" fillId="5" borderId="8" xfId="0" applyFill="1" applyBorder="1" applyAlignment="1">
      <alignment horizontal="left"/>
    </xf>
    <xf numFmtId="0" fontId="1" fillId="4" borderId="15" xfId="0" applyFont="1" applyFill="1" applyBorder="1" applyAlignment="1">
      <alignment horizontal="center" vertical="center"/>
    </xf>
    <xf numFmtId="0" fontId="1" fillId="4" borderId="17" xfId="0" applyFont="1" applyFill="1" applyBorder="1" applyAlignment="1">
      <alignment horizontal="center" vertical="center"/>
    </xf>
    <xf numFmtId="0" fontId="0" fillId="0" borderId="18" xfId="0" applyBorder="1" applyAlignment="1">
      <alignment horizontal="center" vertical="center"/>
    </xf>
    <xf numFmtId="14" fontId="0" fillId="5" borderId="19" xfId="0" applyNumberFormat="1" applyFill="1" applyBorder="1"/>
    <xf numFmtId="0" fontId="1" fillId="4" borderId="19" xfId="0" applyFont="1" applyFill="1" applyBorder="1" applyAlignment="1">
      <alignment horizontal="center" vertical="center"/>
    </xf>
    <xf numFmtId="0" fontId="0" fillId="0" borderId="20" xfId="0" applyBorder="1" applyAlignment="1">
      <alignment horizontal="center" vertical="center"/>
    </xf>
    <xf numFmtId="14" fontId="0" fillId="5" borderId="22" xfId="0" applyNumberFormat="1" applyFill="1" applyBorder="1"/>
    <xf numFmtId="14" fontId="0" fillId="0" borderId="19" xfId="0" applyNumberFormat="1" applyBorder="1"/>
    <xf numFmtId="0" fontId="1" fillId="4" borderId="23" xfId="0" applyFont="1" applyFill="1" applyBorder="1" applyAlignment="1">
      <alignment horizontal="center" vertical="center"/>
    </xf>
    <xf numFmtId="0" fontId="1" fillId="4" borderId="25" xfId="0" applyFont="1" applyFill="1" applyBorder="1" applyAlignment="1">
      <alignment horizontal="center" vertical="center"/>
    </xf>
    <xf numFmtId="0" fontId="0" fillId="5" borderId="9" xfId="0" applyFill="1" applyBorder="1"/>
    <xf numFmtId="0" fontId="0" fillId="5" borderId="10" xfId="0" applyFill="1" applyBorder="1"/>
    <xf numFmtId="0" fontId="0" fillId="5" borderId="11" xfId="0" applyFill="1" applyBorder="1"/>
    <xf numFmtId="0" fontId="2" fillId="2" borderId="3" xfId="0" applyFont="1" applyFill="1" applyBorder="1" applyAlignment="1">
      <alignment horizontal="center"/>
    </xf>
    <xf numFmtId="0" fontId="2" fillId="2" borderId="4" xfId="0" applyFont="1" applyFill="1" applyBorder="1" applyAlignment="1">
      <alignment horizontal="center"/>
    </xf>
    <xf numFmtId="0" fontId="2" fillId="2" borderId="5" xfId="0" applyFont="1" applyFill="1" applyBorder="1" applyAlignment="1">
      <alignment horizontal="center"/>
    </xf>
    <xf numFmtId="0" fontId="1" fillId="5" borderId="0" xfId="0" applyFont="1" applyFill="1" applyAlignment="1">
      <alignment horizontal="right"/>
    </xf>
    <xf numFmtId="0" fontId="1" fillId="5" borderId="1" xfId="0" applyFont="1" applyFill="1" applyBorder="1" applyAlignment="1">
      <alignment horizontal="left"/>
    </xf>
    <xf numFmtId="0" fontId="1" fillId="5" borderId="8" xfId="0" applyFont="1" applyFill="1" applyBorder="1" applyAlignment="1">
      <alignment horizontal="left"/>
    </xf>
    <xf numFmtId="0" fontId="1" fillId="4" borderId="24" xfId="0" applyFont="1" applyFill="1" applyBorder="1" applyAlignment="1">
      <alignment horizontal="center" vertical="center"/>
    </xf>
    <xf numFmtId="0" fontId="0" fillId="0" borderId="12" xfId="0" applyBorder="1" applyAlignment="1">
      <alignment horizontal="left" vertical="center" wrapText="1"/>
    </xf>
    <xf numFmtId="0" fontId="0" fillId="0" borderId="12" xfId="0" applyBorder="1" applyAlignment="1">
      <alignment horizontal="left" vertical="top" wrapText="1"/>
    </xf>
    <xf numFmtId="0" fontId="0" fillId="0" borderId="12" xfId="0" applyBorder="1" applyAlignment="1">
      <alignment horizontal="left" vertical="top"/>
    </xf>
    <xf numFmtId="0" fontId="0" fillId="0" borderId="21" xfId="0" applyBorder="1" applyAlignment="1">
      <alignment horizontal="center"/>
    </xf>
    <xf numFmtId="0" fontId="0" fillId="5" borderId="1" xfId="0" applyFill="1" applyBorder="1" applyAlignment="1">
      <alignment horizontal="left"/>
    </xf>
    <xf numFmtId="0" fontId="0" fillId="0" borderId="13" xfId="0" applyBorder="1" applyAlignment="1">
      <alignment horizontal="center" vertical="center" wrapText="1"/>
    </xf>
    <xf numFmtId="0" fontId="0" fillId="0" borderId="2" xfId="0" applyBorder="1" applyAlignment="1">
      <alignment horizontal="center" vertical="center" wrapText="1"/>
    </xf>
    <xf numFmtId="0" fontId="0" fillId="0" borderId="14" xfId="0" applyBorder="1" applyAlignment="1">
      <alignment horizontal="center" vertical="center" wrapText="1"/>
    </xf>
    <xf numFmtId="0" fontId="0" fillId="0" borderId="0" xfId="0" applyAlignment="1">
      <alignment horizontal="left" vertical="top" wrapText="1"/>
    </xf>
    <xf numFmtId="0" fontId="0" fillId="0" borderId="0" xfId="0" applyAlignment="1">
      <alignment horizontal="left" vertical="top"/>
    </xf>
    <xf numFmtId="0" fontId="3" fillId="0" borderId="18" xfId="0" applyFont="1" applyBorder="1" applyAlignment="1">
      <alignment horizontal="center" wrapText="1"/>
    </xf>
    <xf numFmtId="0" fontId="3" fillId="0" borderId="12" xfId="0" applyFont="1" applyBorder="1" applyAlignment="1">
      <alignment horizontal="center" wrapText="1"/>
    </xf>
    <xf numFmtId="0" fontId="1" fillId="3" borderId="0" xfId="0" applyFont="1" applyFill="1" applyAlignment="1">
      <alignment horizontal="right"/>
    </xf>
    <xf numFmtId="0" fontId="1" fillId="3" borderId="1" xfId="0" applyFont="1" applyFill="1" applyBorder="1" applyAlignment="1">
      <alignment horizontal="left"/>
    </xf>
    <xf numFmtId="0" fontId="1" fillId="3" borderId="8" xfId="0" applyFont="1" applyFill="1" applyBorder="1" applyAlignment="1">
      <alignment horizontal="left"/>
    </xf>
    <xf numFmtId="0" fontId="1" fillId="4" borderId="16" xfId="0" applyFont="1" applyFill="1" applyBorder="1" applyAlignment="1">
      <alignment horizontal="center" vertical="center"/>
    </xf>
    <xf numFmtId="0" fontId="0" fillId="3" borderId="1" xfId="0" applyFill="1" applyBorder="1" applyAlignment="1">
      <alignment horizontal="left"/>
    </xf>
    <xf numFmtId="0" fontId="0" fillId="3" borderId="2" xfId="0" applyFill="1" applyBorder="1" applyAlignment="1">
      <alignment horizontal="left"/>
    </xf>
    <xf numFmtId="0" fontId="0" fillId="3" borderId="6" xfId="0" applyFill="1" applyBorder="1" applyAlignment="1">
      <alignment horizontal="center"/>
    </xf>
    <xf numFmtId="0" fontId="0" fillId="3" borderId="0" xfId="0" applyFill="1" applyAlignment="1">
      <alignment horizontal="center"/>
    </xf>
    <xf numFmtId="0" fontId="0" fillId="3" borderId="7" xfId="0" applyFill="1" applyBorder="1" applyAlignment="1">
      <alignment horizontal="center"/>
    </xf>
    <xf numFmtId="0" fontId="0" fillId="0" borderId="0" xfId="0" applyAlignment="1">
      <alignment horizontal="left"/>
    </xf>
    <xf numFmtId="0" fontId="1" fillId="5" borderId="13" xfId="0" applyFont="1" applyFill="1" applyBorder="1" applyAlignment="1">
      <alignment horizontal="center" vertical="center" wrapText="1"/>
    </xf>
    <xf numFmtId="0" fontId="1" fillId="5" borderId="2" xfId="0" applyFont="1" applyFill="1" applyBorder="1" applyAlignment="1">
      <alignment horizontal="center" vertical="center" wrapText="1"/>
    </xf>
    <xf numFmtId="0" fontId="1" fillId="5" borderId="14" xfId="0" applyFont="1" applyFill="1" applyBorder="1" applyAlignment="1">
      <alignment horizontal="center" vertical="center" wrapText="1"/>
    </xf>
    <xf numFmtId="0" fontId="3" fillId="5" borderId="18" xfId="0" applyFont="1" applyFill="1" applyBorder="1" applyAlignment="1">
      <alignment horizontal="center" wrapText="1"/>
    </xf>
    <xf numFmtId="0" fontId="3" fillId="5" borderId="12" xfId="0" applyFont="1" applyFill="1" applyBorder="1" applyAlignment="1">
      <alignment horizontal="center" wrapText="1"/>
    </xf>
    <xf numFmtId="0" fontId="0" fillId="0" borderId="0" xfId="0" applyAlignment="1">
      <alignment horizontal="left" vertical="center" wrapText="1"/>
    </xf>
    <xf numFmtId="0" fontId="0" fillId="0" borderId="0" xfId="0" applyAlignment="1">
      <alignment horizontal="left" vertical="center"/>
    </xf>
    <xf numFmtId="0" fontId="0" fillId="0" borderId="0" xfId="0" applyAlignment="1">
      <alignment horizontal="left" wrapText="1"/>
    </xf>
  </cellXfs>
  <cellStyles count="1">
    <cellStyle name="Normal" xfId="0" builtinId="0"/>
  </cellStyles>
  <dxfs count="37">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auto="1"/>
      </font>
      <fill>
        <patternFill>
          <bgColor theme="2" tint="-9.9948118533890809E-2"/>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s>
  <tableStyles count="0" defaultTableStyle="TableStyleMedium2" defaultPivotStyle="PivotStyleLight16"/>
  <colors>
    <mruColors>
      <color rgb="FF8EC641"/>
      <color rgb="FF1B649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4F0167-5395-47E1-BCAC-E5CBE989EE68}">
  <dimension ref="A1:G18"/>
  <sheetViews>
    <sheetView zoomScaleNormal="100" workbookViewId="0">
      <selection activeCell="A10" sqref="A10"/>
    </sheetView>
  </sheetViews>
  <sheetFormatPr defaultRowHeight="14.5" x14ac:dyDescent="0.35"/>
  <cols>
    <col min="1" max="1" width="16.453125" customWidth="1"/>
    <col min="5" max="5" width="15.26953125" customWidth="1"/>
    <col min="6" max="6" width="14.453125" customWidth="1"/>
    <col min="7" max="7" width="12.36328125" customWidth="1"/>
  </cols>
  <sheetData>
    <row r="1" spans="1:7" ht="23.5" x14ac:dyDescent="0.55000000000000004">
      <c r="A1" s="26" t="s">
        <v>77</v>
      </c>
      <c r="B1" s="27"/>
      <c r="C1" s="27"/>
      <c r="D1" s="27"/>
      <c r="E1" s="27"/>
      <c r="F1" s="27"/>
      <c r="G1" s="28"/>
    </row>
    <row r="2" spans="1:7" x14ac:dyDescent="0.35">
      <c r="A2" s="51"/>
      <c r="B2" s="52"/>
      <c r="C2" s="52"/>
      <c r="D2" s="52"/>
      <c r="E2" s="52"/>
      <c r="F2" s="52"/>
      <c r="G2" s="53"/>
    </row>
    <row r="3" spans="1:7" x14ac:dyDescent="0.35">
      <c r="A3" s="1" t="s">
        <v>1</v>
      </c>
      <c r="B3" s="49"/>
      <c r="C3" s="49"/>
      <c r="D3" s="49"/>
      <c r="E3" s="45" t="s">
        <v>4</v>
      </c>
      <c r="F3" s="45"/>
      <c r="G3" s="4"/>
    </row>
    <row r="4" spans="1:7" x14ac:dyDescent="0.35">
      <c r="A4" s="1" t="s">
        <v>2</v>
      </c>
      <c r="B4" s="50"/>
      <c r="C4" s="50"/>
      <c r="D4" s="50"/>
      <c r="E4" s="45" t="s">
        <v>5</v>
      </c>
      <c r="F4" s="45"/>
      <c r="G4" s="4"/>
    </row>
    <row r="5" spans="1:7" x14ac:dyDescent="0.35">
      <c r="A5" s="1" t="s">
        <v>3</v>
      </c>
      <c r="B5" s="50"/>
      <c r="C5" s="50"/>
      <c r="D5" s="50"/>
      <c r="E5" s="2" t="s">
        <v>6</v>
      </c>
      <c r="F5" s="46"/>
      <c r="G5" s="47"/>
    </row>
    <row r="6" spans="1:7" ht="15" thickBot="1" x14ac:dyDescent="0.4">
      <c r="A6" s="51"/>
      <c r="B6" s="52"/>
      <c r="C6" s="52"/>
      <c r="D6" s="52"/>
      <c r="E6" s="52"/>
      <c r="F6" s="52"/>
      <c r="G6" s="53"/>
    </row>
    <row r="7" spans="1:7" x14ac:dyDescent="0.35">
      <c r="A7" s="13" t="s">
        <v>7</v>
      </c>
      <c r="B7" s="48" t="s">
        <v>23</v>
      </c>
      <c r="C7" s="48"/>
      <c r="D7" s="48"/>
      <c r="E7" s="48"/>
      <c r="F7" s="48"/>
      <c r="G7" s="14" t="s">
        <v>9</v>
      </c>
    </row>
    <row r="8" spans="1:7" ht="29" customHeight="1" x14ac:dyDescent="0.35">
      <c r="A8" s="15" t="str">
        <f>IF(DEFINE!A15="Y","Y","N")</f>
        <v>N</v>
      </c>
      <c r="B8" s="55" t="s">
        <v>8</v>
      </c>
      <c r="C8" s="56"/>
      <c r="D8" s="56"/>
      <c r="E8" s="56"/>
      <c r="F8" s="57"/>
      <c r="G8" s="16" t="str">
        <f ca="1">DEFINE!G15</f>
        <v/>
      </c>
    </row>
    <row r="9" spans="1:7" ht="29" customHeight="1" x14ac:dyDescent="0.35">
      <c r="A9" s="15" t="str">
        <f>IF(MEASURE!A15="Y","Y","N")</f>
        <v>N</v>
      </c>
      <c r="B9" s="55" t="s">
        <v>24</v>
      </c>
      <c r="C9" s="56"/>
      <c r="D9" s="56"/>
      <c r="E9" s="56"/>
      <c r="F9" s="57"/>
      <c r="G9" s="16" t="str">
        <f ca="1">MEASURE!G15</f>
        <v/>
      </c>
    </row>
    <row r="10" spans="1:7" x14ac:dyDescent="0.35">
      <c r="A10" s="15" t="str">
        <f>IF(ANALYZE!A13="Y","Y","N")</f>
        <v>N</v>
      </c>
      <c r="B10" s="55" t="s">
        <v>25</v>
      </c>
      <c r="C10" s="56"/>
      <c r="D10" s="56"/>
      <c r="E10" s="56"/>
      <c r="F10" s="57"/>
      <c r="G10" s="16" t="str">
        <f ca="1">ANALYZE!G13</f>
        <v/>
      </c>
    </row>
    <row r="11" spans="1:7" ht="29" customHeight="1" x14ac:dyDescent="0.35">
      <c r="A11" s="15" t="str">
        <f>IF(IMPROVE!A15="Y","Y","N")</f>
        <v>N</v>
      </c>
      <c r="B11" s="55" t="s">
        <v>26</v>
      </c>
      <c r="C11" s="56"/>
      <c r="D11" s="56"/>
      <c r="E11" s="56"/>
      <c r="F11" s="57"/>
      <c r="G11" s="16" t="str">
        <f ca="1">IMPROVE!G15</f>
        <v/>
      </c>
    </row>
    <row r="12" spans="1:7" ht="29" customHeight="1" x14ac:dyDescent="0.35">
      <c r="A12" s="15" t="str">
        <f>IF(CONTROL!A15="Y","Y","N")</f>
        <v>N</v>
      </c>
      <c r="B12" s="55" t="s">
        <v>27</v>
      </c>
      <c r="C12" s="56"/>
      <c r="D12" s="56"/>
      <c r="E12" s="56"/>
      <c r="F12" s="57"/>
      <c r="G12" s="16" t="str">
        <f ca="1">CONTROL!G15</f>
        <v/>
      </c>
    </row>
    <row r="13" spans="1:7" ht="30.5" customHeight="1" x14ac:dyDescent="0.35">
      <c r="A13" s="58" t="s">
        <v>81</v>
      </c>
      <c r="B13" s="59"/>
      <c r="C13" s="59"/>
      <c r="D13" s="59"/>
      <c r="E13" s="59"/>
      <c r="F13" s="59"/>
      <c r="G13" s="17" t="s">
        <v>9</v>
      </c>
    </row>
    <row r="14" spans="1:7" ht="15" thickBot="1" x14ac:dyDescent="0.4">
      <c r="A14" s="18" t="str">
        <f>IF(COUNTIF(A8:A12,"Y")=5,"Y","N")</f>
        <v>N</v>
      </c>
      <c r="B14" s="36" t="str">
        <f>IF(A14="Y","Green Belt Project Completed", "Green Belt Project Not Completed")</f>
        <v>Green Belt Project Not Completed</v>
      </c>
      <c r="C14" s="36"/>
      <c r="D14" s="36"/>
      <c r="E14" s="36"/>
      <c r="F14" s="36"/>
      <c r="G14" s="19" t="str">
        <f ca="1">IF(A14="Y", IF(G14="", TODAY(), G14), "")</f>
        <v/>
      </c>
    </row>
    <row r="16" spans="1:7" x14ac:dyDescent="0.35">
      <c r="A16" s="54" t="s">
        <v>78</v>
      </c>
      <c r="B16" s="54"/>
      <c r="C16" s="54"/>
      <c r="D16" s="54"/>
      <c r="E16" s="54"/>
      <c r="F16" s="54"/>
      <c r="G16" s="54"/>
    </row>
    <row r="17" spans="1:7" x14ac:dyDescent="0.35">
      <c r="A17" s="54" t="s">
        <v>79</v>
      </c>
      <c r="B17" s="54"/>
      <c r="C17" s="54"/>
      <c r="D17" s="54"/>
      <c r="E17" s="54"/>
      <c r="F17" s="54"/>
      <c r="G17" s="54"/>
    </row>
    <row r="18" spans="1:7" x14ac:dyDescent="0.35">
      <c r="A18" s="54" t="s">
        <v>80</v>
      </c>
      <c r="B18" s="54"/>
      <c r="C18" s="54"/>
      <c r="D18" s="54"/>
      <c r="E18" s="54"/>
      <c r="F18" s="54"/>
      <c r="G18" s="54"/>
    </row>
  </sheetData>
  <mergeCells count="20">
    <mergeCell ref="A16:G16"/>
    <mergeCell ref="A17:G17"/>
    <mergeCell ref="A18:G18"/>
    <mergeCell ref="B14:F14"/>
    <mergeCell ref="B8:F8"/>
    <mergeCell ref="B9:F9"/>
    <mergeCell ref="B10:F10"/>
    <mergeCell ref="B11:F11"/>
    <mergeCell ref="B12:F12"/>
    <mergeCell ref="A13:F13"/>
    <mergeCell ref="A1:G1"/>
    <mergeCell ref="E3:F3"/>
    <mergeCell ref="E4:F4"/>
    <mergeCell ref="F5:G5"/>
    <mergeCell ref="B7:F7"/>
    <mergeCell ref="B3:D3"/>
    <mergeCell ref="B4:D4"/>
    <mergeCell ref="B5:D5"/>
    <mergeCell ref="A2:G2"/>
    <mergeCell ref="A6:G6"/>
  </mergeCells>
  <conditionalFormatting sqref="A8:A12">
    <cfRule type="containsText" dxfId="36" priority="3" operator="containsText" text="Y">
      <formula>NOT(ISERROR(SEARCH("Y",A8)))</formula>
    </cfRule>
    <cfRule type="containsText" dxfId="35" priority="5" operator="containsText" text="N">
      <formula>NOT(ISERROR(SEARCH("N",A8)))</formula>
    </cfRule>
  </conditionalFormatting>
  <conditionalFormatting sqref="A14">
    <cfRule type="containsText" dxfId="34" priority="4" operator="containsText" text="Y">
      <formula>NOT(ISERROR(SEARCH("Y",A14)))</formula>
    </cfRule>
    <cfRule type="containsText" dxfId="33" priority="6" operator="containsText" text="N">
      <formula>NOT(ISERROR(SEARCH("N",A14)))</formula>
    </cfRule>
  </conditionalFormatting>
  <conditionalFormatting sqref="B14:F14">
    <cfRule type="containsText" dxfId="32" priority="1" operator="containsText" text="Green Belt Project Completed">
      <formula>NOT(ISERROR(SEARCH("Green Belt Project Completed",B14)))</formula>
    </cfRule>
    <cfRule type="containsText" dxfId="31" priority="2" operator="containsText" text="Not">
      <formula>NOT(ISERROR(SEARCH("Not",B14)))</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41071B-2A76-4A65-B5A5-37EBB4E25D40}">
  <dimension ref="A1:I60"/>
  <sheetViews>
    <sheetView zoomScaleNormal="100" workbookViewId="0">
      <selection activeCell="I1" sqref="I1:I31"/>
    </sheetView>
  </sheetViews>
  <sheetFormatPr defaultRowHeight="14.5" x14ac:dyDescent="0.35"/>
  <cols>
    <col min="1" max="1" width="16.453125" customWidth="1"/>
    <col min="5" max="5" width="15.26953125" customWidth="1"/>
    <col min="6" max="6" width="14.453125" customWidth="1"/>
    <col min="7" max="7" width="12.36328125" customWidth="1"/>
    <col min="8" max="8" width="1.81640625" customWidth="1"/>
    <col min="9" max="9" width="102.36328125" customWidth="1"/>
  </cols>
  <sheetData>
    <row r="1" spans="1:9" ht="23.5" customHeight="1" x14ac:dyDescent="0.55000000000000004">
      <c r="A1" s="26" t="s">
        <v>0</v>
      </c>
      <c r="B1" s="27"/>
      <c r="C1" s="27"/>
      <c r="D1" s="27"/>
      <c r="E1" s="27"/>
      <c r="F1" s="27"/>
      <c r="G1" s="28"/>
      <c r="I1" s="34" t="s">
        <v>67</v>
      </c>
    </row>
    <row r="2" spans="1:9" x14ac:dyDescent="0.35">
      <c r="A2" s="7"/>
      <c r="B2" s="8"/>
      <c r="C2" s="8"/>
      <c r="D2" s="8"/>
      <c r="E2" s="8"/>
      <c r="F2" s="8"/>
      <c r="G2" s="9"/>
      <c r="I2" s="34"/>
    </row>
    <row r="3" spans="1:9" x14ac:dyDescent="0.35">
      <c r="A3" s="10" t="s">
        <v>1</v>
      </c>
      <c r="B3" s="37" t="str">
        <f>IF(Dashboard!B3="","",Dashboard!B3)</f>
        <v/>
      </c>
      <c r="C3" s="37"/>
      <c r="D3" s="37"/>
      <c r="E3" s="29" t="s">
        <v>4</v>
      </c>
      <c r="F3" s="29"/>
      <c r="G3" s="12" t="str">
        <f>IF(Dashboard!G3="","",Dashboard!G3)</f>
        <v/>
      </c>
      <c r="I3" s="34"/>
    </row>
    <row r="4" spans="1:9" x14ac:dyDescent="0.35">
      <c r="A4" s="10" t="s">
        <v>2</v>
      </c>
      <c r="B4" s="37" t="str">
        <f>IF(Dashboard!B4="","",Dashboard!B4)</f>
        <v/>
      </c>
      <c r="C4" s="37"/>
      <c r="D4" s="37"/>
      <c r="E4" s="29" t="s">
        <v>5</v>
      </c>
      <c r="F4" s="29"/>
      <c r="G4" s="12" t="str">
        <f>IF(Dashboard!G4="","",Dashboard!G4)</f>
        <v/>
      </c>
      <c r="I4" s="34"/>
    </row>
    <row r="5" spans="1:9" x14ac:dyDescent="0.35">
      <c r="A5" s="10" t="s">
        <v>3</v>
      </c>
      <c r="B5" s="37" t="str">
        <f>IF(Dashboard!B5="","",Dashboard!B5)</f>
        <v/>
      </c>
      <c r="C5" s="37"/>
      <c r="D5" s="37"/>
      <c r="E5" s="11" t="s">
        <v>6</v>
      </c>
      <c r="F5" s="30" t="str">
        <f>IF(Dashboard!G5="","",Dashboard!G5)</f>
        <v/>
      </c>
      <c r="G5" s="31"/>
      <c r="I5" s="34"/>
    </row>
    <row r="6" spans="1:9" ht="15" thickBot="1" x14ac:dyDescent="0.4">
      <c r="A6" s="23"/>
      <c r="B6" s="24"/>
      <c r="C6" s="24"/>
      <c r="D6" s="24"/>
      <c r="E6" s="24"/>
      <c r="F6" s="24"/>
      <c r="G6" s="25"/>
      <c r="I6" s="34"/>
    </row>
    <row r="7" spans="1:9" x14ac:dyDescent="0.35">
      <c r="A7" s="21" t="s">
        <v>7</v>
      </c>
      <c r="B7" s="32" t="s">
        <v>8</v>
      </c>
      <c r="C7" s="32"/>
      <c r="D7" s="32"/>
      <c r="E7" s="32"/>
      <c r="F7" s="32"/>
      <c r="G7" s="22" t="s">
        <v>9</v>
      </c>
      <c r="I7" s="34"/>
    </row>
    <row r="8" spans="1:9" ht="29" customHeight="1" x14ac:dyDescent="0.35">
      <c r="A8" s="15" t="s">
        <v>11</v>
      </c>
      <c r="B8" s="33" t="s">
        <v>12</v>
      </c>
      <c r="C8" s="33"/>
      <c r="D8" s="33"/>
      <c r="E8" s="33"/>
      <c r="F8" s="3" t="s">
        <v>15</v>
      </c>
      <c r="G8" s="20"/>
      <c r="I8" s="34"/>
    </row>
    <row r="9" spans="1:9" ht="29" customHeight="1" x14ac:dyDescent="0.35">
      <c r="A9" s="15" t="s">
        <v>11</v>
      </c>
      <c r="B9" s="33" t="s">
        <v>13</v>
      </c>
      <c r="C9" s="33"/>
      <c r="D9" s="33"/>
      <c r="E9" s="33"/>
      <c r="F9" s="3" t="s">
        <v>16</v>
      </c>
      <c r="G9" s="20"/>
      <c r="I9" s="34"/>
    </row>
    <row r="10" spans="1:9" ht="43.5" x14ac:dyDescent="0.35">
      <c r="A10" s="15" t="s">
        <v>11</v>
      </c>
      <c r="B10" s="33" t="s">
        <v>14</v>
      </c>
      <c r="C10" s="33"/>
      <c r="D10" s="33"/>
      <c r="E10" s="33"/>
      <c r="F10" s="3" t="s">
        <v>17</v>
      </c>
      <c r="G10" s="20"/>
      <c r="I10" s="34"/>
    </row>
    <row r="11" spans="1:9" ht="29" customHeight="1" x14ac:dyDescent="0.35">
      <c r="A11" s="15" t="s">
        <v>11</v>
      </c>
      <c r="B11" s="33" t="s">
        <v>19</v>
      </c>
      <c r="C11" s="33"/>
      <c r="D11" s="33"/>
      <c r="E11" s="33"/>
      <c r="F11" s="3" t="s">
        <v>18</v>
      </c>
      <c r="G11" s="20"/>
      <c r="I11" s="34"/>
    </row>
    <row r="12" spans="1:9" ht="29" customHeight="1" x14ac:dyDescent="0.35">
      <c r="A12" s="15" t="s">
        <v>11</v>
      </c>
      <c r="B12" s="33" t="s">
        <v>20</v>
      </c>
      <c r="C12" s="33"/>
      <c r="D12" s="33"/>
      <c r="E12" s="33"/>
      <c r="F12" s="3" t="s">
        <v>22</v>
      </c>
      <c r="G12" s="20"/>
      <c r="I12" s="34"/>
    </row>
    <row r="13" spans="1:9" ht="29" customHeight="1" x14ac:dyDescent="0.35">
      <c r="A13" s="15" t="s">
        <v>11</v>
      </c>
      <c r="B13" s="33" t="s">
        <v>21</v>
      </c>
      <c r="C13" s="33"/>
      <c r="D13" s="33"/>
      <c r="E13" s="33"/>
      <c r="F13" s="3" t="s">
        <v>15</v>
      </c>
      <c r="G13" s="20"/>
      <c r="I13" s="34"/>
    </row>
    <row r="14" spans="1:9" ht="30.5" customHeight="1" x14ac:dyDescent="0.35">
      <c r="A14" s="43" t="s">
        <v>10</v>
      </c>
      <c r="B14" s="44"/>
      <c r="C14" s="44"/>
      <c r="D14" s="44"/>
      <c r="E14" s="44"/>
      <c r="F14" s="44"/>
      <c r="G14" s="17" t="s">
        <v>9</v>
      </c>
      <c r="I14" s="34"/>
    </row>
    <row r="15" spans="1:9" ht="15" thickBot="1" x14ac:dyDescent="0.4">
      <c r="A15" s="18" t="str">
        <f>IF(COUNTIF(A8:A13,"Y")=6,"Y","N")</f>
        <v>N</v>
      </c>
      <c r="B15" s="36" t="str">
        <f>IF(A15="Y","DEFINE Tollgate Completed", "DEFINE Tollgate Not Completed")</f>
        <v>DEFINE Tollgate Not Completed</v>
      </c>
      <c r="C15" s="36"/>
      <c r="D15" s="36"/>
      <c r="E15" s="36"/>
      <c r="F15" s="36"/>
      <c r="G15" s="19" t="str">
        <f ca="1">IF(A15="Y", IF(G15="", TODAY(), G15), "")</f>
        <v/>
      </c>
      <c r="I15" s="34"/>
    </row>
    <row r="16" spans="1:9" x14ac:dyDescent="0.35">
      <c r="I16" s="34"/>
    </row>
    <row r="17" spans="1:9" x14ac:dyDescent="0.35">
      <c r="A17" s="60" t="s">
        <v>70</v>
      </c>
      <c r="B17" s="61"/>
      <c r="C17" s="61"/>
      <c r="D17" s="61"/>
      <c r="E17" s="61"/>
      <c r="F17" s="61"/>
      <c r="G17" s="61"/>
      <c r="I17" s="34"/>
    </row>
    <row r="18" spans="1:9" x14ac:dyDescent="0.35">
      <c r="A18" s="61"/>
      <c r="B18" s="61"/>
      <c r="C18" s="61"/>
      <c r="D18" s="61"/>
      <c r="E18" s="61"/>
      <c r="F18" s="61"/>
      <c r="G18" s="61"/>
      <c r="I18" s="34"/>
    </row>
    <row r="19" spans="1:9" x14ac:dyDescent="0.35">
      <c r="A19" s="61"/>
      <c r="B19" s="61"/>
      <c r="C19" s="61"/>
      <c r="D19" s="61"/>
      <c r="E19" s="61"/>
      <c r="F19" s="61"/>
      <c r="G19" s="61"/>
      <c r="I19" s="34"/>
    </row>
    <row r="20" spans="1:9" x14ac:dyDescent="0.35">
      <c r="A20" s="61"/>
      <c r="B20" s="61"/>
      <c r="C20" s="61"/>
      <c r="D20" s="61"/>
      <c r="E20" s="61"/>
      <c r="F20" s="61"/>
      <c r="G20" s="61"/>
      <c r="I20" s="34"/>
    </row>
    <row r="21" spans="1:9" x14ac:dyDescent="0.35">
      <c r="A21" s="61"/>
      <c r="B21" s="61"/>
      <c r="C21" s="61"/>
      <c r="D21" s="61"/>
      <c r="E21" s="61"/>
      <c r="F21" s="61"/>
      <c r="G21" s="61"/>
      <c r="I21" s="34"/>
    </row>
    <row r="22" spans="1:9" x14ac:dyDescent="0.35">
      <c r="I22" s="34"/>
    </row>
    <row r="23" spans="1:9" x14ac:dyDescent="0.35">
      <c r="I23" s="34"/>
    </row>
    <row r="24" spans="1:9" x14ac:dyDescent="0.35">
      <c r="I24" s="34"/>
    </row>
    <row r="25" spans="1:9" x14ac:dyDescent="0.35">
      <c r="I25" s="34"/>
    </row>
    <row r="26" spans="1:9" x14ac:dyDescent="0.35">
      <c r="I26" s="34"/>
    </row>
    <row r="27" spans="1:9" x14ac:dyDescent="0.35">
      <c r="I27" s="34"/>
    </row>
    <row r="28" spans="1:9" x14ac:dyDescent="0.35">
      <c r="I28" s="34"/>
    </row>
    <row r="29" spans="1:9" x14ac:dyDescent="0.35">
      <c r="I29" s="34"/>
    </row>
    <row r="30" spans="1:9" x14ac:dyDescent="0.35">
      <c r="I30" s="34"/>
    </row>
    <row r="31" spans="1:9" x14ac:dyDescent="0.35">
      <c r="I31" s="34"/>
    </row>
    <row r="32" spans="1:9" x14ac:dyDescent="0.35">
      <c r="I32" s="5"/>
    </row>
    <row r="33" spans="9:9" x14ac:dyDescent="0.35">
      <c r="I33" s="5"/>
    </row>
    <row r="34" spans="9:9" x14ac:dyDescent="0.35">
      <c r="I34" s="5"/>
    </row>
    <row r="35" spans="9:9" x14ac:dyDescent="0.35">
      <c r="I35" s="5"/>
    </row>
    <row r="36" spans="9:9" x14ac:dyDescent="0.35">
      <c r="I36" s="5"/>
    </row>
    <row r="37" spans="9:9" x14ac:dyDescent="0.35">
      <c r="I37" s="5"/>
    </row>
    <row r="38" spans="9:9" x14ac:dyDescent="0.35">
      <c r="I38" s="5"/>
    </row>
    <row r="39" spans="9:9" x14ac:dyDescent="0.35">
      <c r="I39" s="5"/>
    </row>
    <row r="40" spans="9:9" x14ac:dyDescent="0.35">
      <c r="I40" s="5"/>
    </row>
    <row r="41" spans="9:9" x14ac:dyDescent="0.35">
      <c r="I41" s="5"/>
    </row>
    <row r="42" spans="9:9" x14ac:dyDescent="0.35">
      <c r="I42" s="5"/>
    </row>
    <row r="43" spans="9:9" x14ac:dyDescent="0.35">
      <c r="I43" s="5"/>
    </row>
    <row r="44" spans="9:9" x14ac:dyDescent="0.35">
      <c r="I44" s="5"/>
    </row>
    <row r="45" spans="9:9" x14ac:dyDescent="0.35">
      <c r="I45" s="5"/>
    </row>
    <row r="46" spans="9:9" x14ac:dyDescent="0.35">
      <c r="I46" s="5"/>
    </row>
    <row r="47" spans="9:9" x14ac:dyDescent="0.35">
      <c r="I47" s="5"/>
    </row>
    <row r="48" spans="9:9" x14ac:dyDescent="0.35">
      <c r="I48" s="5"/>
    </row>
    <row r="49" spans="9:9" x14ac:dyDescent="0.35">
      <c r="I49" s="5"/>
    </row>
    <row r="50" spans="9:9" x14ac:dyDescent="0.35">
      <c r="I50" s="5"/>
    </row>
    <row r="51" spans="9:9" x14ac:dyDescent="0.35">
      <c r="I51" s="5"/>
    </row>
    <row r="52" spans="9:9" x14ac:dyDescent="0.35">
      <c r="I52" s="5"/>
    </row>
    <row r="53" spans="9:9" x14ac:dyDescent="0.35">
      <c r="I53" s="5"/>
    </row>
    <row r="54" spans="9:9" x14ac:dyDescent="0.35">
      <c r="I54" s="5"/>
    </row>
    <row r="55" spans="9:9" x14ac:dyDescent="0.35">
      <c r="I55" s="5"/>
    </row>
    <row r="56" spans="9:9" x14ac:dyDescent="0.35">
      <c r="I56" s="5"/>
    </row>
    <row r="57" spans="9:9" x14ac:dyDescent="0.35">
      <c r="I57" s="5"/>
    </row>
    <row r="58" spans="9:9" x14ac:dyDescent="0.35">
      <c r="I58" s="5"/>
    </row>
    <row r="59" spans="9:9" x14ac:dyDescent="0.35">
      <c r="I59" s="5"/>
    </row>
    <row r="60" spans="9:9" x14ac:dyDescent="0.35">
      <c r="I60" s="5"/>
    </row>
  </sheetData>
  <mergeCells count="18">
    <mergeCell ref="I1:I31"/>
    <mergeCell ref="A17:G21"/>
    <mergeCell ref="A14:F14"/>
    <mergeCell ref="B13:E13"/>
    <mergeCell ref="B15:F15"/>
    <mergeCell ref="B3:D3"/>
    <mergeCell ref="B4:D4"/>
    <mergeCell ref="B5:D5"/>
    <mergeCell ref="B8:E8"/>
    <mergeCell ref="B9:E9"/>
    <mergeCell ref="B10:E10"/>
    <mergeCell ref="B11:E11"/>
    <mergeCell ref="B12:E12"/>
    <mergeCell ref="A1:G1"/>
    <mergeCell ref="E3:F3"/>
    <mergeCell ref="E4:F4"/>
    <mergeCell ref="F5:G5"/>
    <mergeCell ref="B7:F7"/>
  </mergeCells>
  <conditionalFormatting sqref="A8:A13">
    <cfRule type="containsText" dxfId="30" priority="3" operator="containsText" text="Y">
      <formula>NOT(ISERROR(SEARCH("Y",A8)))</formula>
    </cfRule>
    <cfRule type="containsText" dxfId="29" priority="5" operator="containsText" text="N">
      <formula>NOT(ISERROR(SEARCH("N",A8)))</formula>
    </cfRule>
  </conditionalFormatting>
  <conditionalFormatting sqref="A15">
    <cfRule type="containsText" dxfId="28" priority="4" operator="containsText" text="Y">
      <formula>NOT(ISERROR(SEARCH("Y",A15)))</formula>
    </cfRule>
    <cfRule type="containsText" dxfId="27" priority="6" operator="containsText" text="N">
      <formula>NOT(ISERROR(SEARCH("N",A15)))</formula>
    </cfRule>
  </conditionalFormatting>
  <conditionalFormatting sqref="B15:F15">
    <cfRule type="containsText" dxfId="26" priority="1" operator="containsText" text="DEFINE Tollgate Completed">
      <formula>NOT(ISERROR(SEARCH("DEFINE Tollgate Completed",B15)))</formula>
    </cfRule>
    <cfRule type="containsText" dxfId="25" priority="2" operator="containsText" text="Not">
      <formula>NOT(ISERROR(SEARCH("Not",B15)))</formula>
    </cfRule>
  </conditionalFormatting>
  <dataValidations count="1">
    <dataValidation type="list" allowBlank="1" showInputMessage="1" showErrorMessage="1" sqref="A8:A13" xr:uid="{6A5DCC25-B26C-46EA-8794-D70864C5B571}">
      <formula1>"N,Y"</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52392E-919C-45A0-92F0-F6285A77453D}">
  <dimension ref="A1:I30"/>
  <sheetViews>
    <sheetView zoomScaleNormal="100" workbookViewId="0">
      <selection activeCell="B15" sqref="B15:F15"/>
    </sheetView>
  </sheetViews>
  <sheetFormatPr defaultRowHeight="14.5" x14ac:dyDescent="0.35"/>
  <cols>
    <col min="1" max="1" width="16.453125" customWidth="1"/>
    <col min="5" max="5" width="15.26953125" customWidth="1"/>
    <col min="6" max="6" width="14.453125" customWidth="1"/>
    <col min="7" max="7" width="12.36328125" customWidth="1"/>
    <col min="8" max="8" width="2.1796875" customWidth="1"/>
    <col min="9" max="9" width="102.453125" customWidth="1"/>
  </cols>
  <sheetData>
    <row r="1" spans="1:9" ht="23.5" x14ac:dyDescent="0.55000000000000004">
      <c r="A1" s="26" t="s">
        <v>82</v>
      </c>
      <c r="B1" s="27"/>
      <c r="C1" s="27"/>
      <c r="D1" s="27"/>
      <c r="E1" s="27"/>
      <c r="F1" s="27"/>
      <c r="G1" s="28"/>
      <c r="I1" s="34" t="s">
        <v>68</v>
      </c>
    </row>
    <row r="2" spans="1:9" x14ac:dyDescent="0.35">
      <c r="A2" s="7"/>
      <c r="B2" s="8"/>
      <c r="C2" s="8"/>
      <c r="D2" s="8"/>
      <c r="E2" s="8"/>
      <c r="F2" s="8"/>
      <c r="G2" s="9"/>
      <c r="I2" s="34"/>
    </row>
    <row r="3" spans="1:9" x14ac:dyDescent="0.35">
      <c r="A3" s="10" t="s">
        <v>1</v>
      </c>
      <c r="B3" s="37" t="str">
        <f>IF(Dashboard!B3="","",Dashboard!B3)</f>
        <v/>
      </c>
      <c r="C3" s="37"/>
      <c r="D3" s="37"/>
      <c r="E3" s="29" t="s">
        <v>4</v>
      </c>
      <c r="F3" s="29"/>
      <c r="G3" s="12" t="str">
        <f>IF(Dashboard!G3="","",Dashboard!G3)</f>
        <v/>
      </c>
      <c r="I3" s="34"/>
    </row>
    <row r="4" spans="1:9" x14ac:dyDescent="0.35">
      <c r="A4" s="10" t="s">
        <v>2</v>
      </c>
      <c r="B4" s="37" t="str">
        <f>IF(Dashboard!B4="","",Dashboard!B4)</f>
        <v/>
      </c>
      <c r="C4" s="37"/>
      <c r="D4" s="37"/>
      <c r="E4" s="29" t="s">
        <v>5</v>
      </c>
      <c r="F4" s="29"/>
      <c r="G4" s="12" t="str">
        <f>IF(Dashboard!G4="","",Dashboard!G4)</f>
        <v/>
      </c>
      <c r="I4" s="34"/>
    </row>
    <row r="5" spans="1:9" x14ac:dyDescent="0.35">
      <c r="A5" s="10" t="s">
        <v>3</v>
      </c>
      <c r="B5" s="37" t="str">
        <f>IF(Dashboard!B5="","",Dashboard!B5)</f>
        <v/>
      </c>
      <c r="C5" s="37"/>
      <c r="D5" s="37"/>
      <c r="E5" s="11" t="s">
        <v>6</v>
      </c>
      <c r="F5" s="30" t="str">
        <f>IF(Dashboard!G5="","",Dashboard!G5)</f>
        <v/>
      </c>
      <c r="G5" s="31"/>
      <c r="I5" s="34"/>
    </row>
    <row r="6" spans="1:9" ht="15" thickBot="1" x14ac:dyDescent="0.4">
      <c r="A6" s="23"/>
      <c r="B6" s="24"/>
      <c r="C6" s="24"/>
      <c r="D6" s="24"/>
      <c r="E6" s="24"/>
      <c r="F6" s="24"/>
      <c r="G6" s="25"/>
      <c r="I6" s="34"/>
    </row>
    <row r="7" spans="1:9" x14ac:dyDescent="0.35">
      <c r="A7" s="21" t="s">
        <v>7</v>
      </c>
      <c r="B7" s="32" t="s">
        <v>24</v>
      </c>
      <c r="C7" s="32"/>
      <c r="D7" s="32"/>
      <c r="E7" s="32"/>
      <c r="F7" s="32"/>
      <c r="G7" s="22" t="s">
        <v>9</v>
      </c>
      <c r="I7" s="34"/>
    </row>
    <row r="8" spans="1:9" ht="29" customHeight="1" x14ac:dyDescent="0.35">
      <c r="A8" s="15" t="s">
        <v>11</v>
      </c>
      <c r="B8" s="33" t="s">
        <v>31</v>
      </c>
      <c r="C8" s="33"/>
      <c r="D8" s="33"/>
      <c r="E8" s="33"/>
      <c r="F8" s="3" t="s">
        <v>32</v>
      </c>
      <c r="G8" s="20"/>
      <c r="I8" s="34"/>
    </row>
    <row r="9" spans="1:9" ht="29" customHeight="1" x14ac:dyDescent="0.35">
      <c r="A9" s="15" t="s">
        <v>11</v>
      </c>
      <c r="B9" s="33" t="s">
        <v>33</v>
      </c>
      <c r="C9" s="33"/>
      <c r="D9" s="33"/>
      <c r="E9" s="33"/>
      <c r="F9" s="3" t="s">
        <v>34</v>
      </c>
      <c r="G9" s="20"/>
      <c r="I9" s="34"/>
    </row>
    <row r="10" spans="1:9" ht="43.5" x14ac:dyDescent="0.35">
      <c r="A10" s="15" t="s">
        <v>11</v>
      </c>
      <c r="B10" s="33" t="s">
        <v>35</v>
      </c>
      <c r="C10" s="33"/>
      <c r="D10" s="33"/>
      <c r="E10" s="33"/>
      <c r="F10" s="3" t="s">
        <v>36</v>
      </c>
      <c r="G10" s="20"/>
      <c r="I10" s="34"/>
    </row>
    <row r="11" spans="1:9" ht="29" customHeight="1" x14ac:dyDescent="0.35">
      <c r="A11" s="15" t="s">
        <v>11</v>
      </c>
      <c r="B11" s="33" t="s">
        <v>37</v>
      </c>
      <c r="C11" s="33"/>
      <c r="D11" s="33"/>
      <c r="E11" s="33"/>
      <c r="F11" s="3" t="s">
        <v>38</v>
      </c>
      <c r="G11" s="20"/>
      <c r="I11" s="34"/>
    </row>
    <row r="12" spans="1:9" ht="29" customHeight="1" x14ac:dyDescent="0.35">
      <c r="A12" s="15" t="s">
        <v>11</v>
      </c>
      <c r="B12" s="33" t="s">
        <v>39</v>
      </c>
      <c r="C12" s="33"/>
      <c r="D12" s="33"/>
      <c r="E12" s="33"/>
      <c r="F12" s="3" t="s">
        <v>40</v>
      </c>
      <c r="G12" s="20"/>
      <c r="I12" s="34"/>
    </row>
    <row r="13" spans="1:9" ht="29" customHeight="1" x14ac:dyDescent="0.35">
      <c r="A13" s="15" t="s">
        <v>11</v>
      </c>
      <c r="B13" s="33" t="s">
        <v>21</v>
      </c>
      <c r="C13" s="33"/>
      <c r="D13" s="33"/>
      <c r="E13" s="33"/>
      <c r="F13" s="3" t="s">
        <v>15</v>
      </c>
      <c r="G13" s="20"/>
      <c r="I13" s="34"/>
    </row>
    <row r="14" spans="1:9" ht="30.5" customHeight="1" x14ac:dyDescent="0.35">
      <c r="A14" s="43" t="s">
        <v>10</v>
      </c>
      <c r="B14" s="44"/>
      <c r="C14" s="44"/>
      <c r="D14" s="44"/>
      <c r="E14" s="44"/>
      <c r="F14" s="44"/>
      <c r="G14" s="17" t="s">
        <v>9</v>
      </c>
      <c r="I14" s="34"/>
    </row>
    <row r="15" spans="1:9" ht="15" thickBot="1" x14ac:dyDescent="0.4">
      <c r="A15" s="18" t="str">
        <f>IF(COUNTIF(A8:A13,"Y")=6,"Y","N")</f>
        <v>N</v>
      </c>
      <c r="B15" s="36" t="str">
        <f>IF(A15="Y","MEASURE Tollgate Completed", "MEASURE Tollgate Not Completed")</f>
        <v>MEASURE Tollgate Not Completed</v>
      </c>
      <c r="C15" s="36"/>
      <c r="D15" s="36"/>
      <c r="E15" s="36"/>
      <c r="F15" s="36"/>
      <c r="G15" s="19" t="str">
        <f ca="1">IF(A15="Y", IF(G15="", TODAY(), G15), "")</f>
        <v/>
      </c>
      <c r="I15" s="34"/>
    </row>
    <row r="16" spans="1:9" x14ac:dyDescent="0.35">
      <c r="I16" s="34"/>
    </row>
    <row r="17" spans="1:9" x14ac:dyDescent="0.35">
      <c r="A17" s="62" t="s">
        <v>73</v>
      </c>
      <c r="B17" s="54"/>
      <c r="C17" s="54"/>
      <c r="D17" s="54"/>
      <c r="E17" s="54"/>
      <c r="F17" s="54"/>
      <c r="G17" s="54"/>
      <c r="I17" s="34"/>
    </row>
    <row r="18" spans="1:9" x14ac:dyDescent="0.35">
      <c r="A18" s="54"/>
      <c r="B18" s="54"/>
      <c r="C18" s="54"/>
      <c r="D18" s="54"/>
      <c r="E18" s="54"/>
      <c r="F18" s="54"/>
      <c r="G18" s="54"/>
      <c r="I18" s="34"/>
    </row>
    <row r="19" spans="1:9" x14ac:dyDescent="0.35">
      <c r="A19" s="54"/>
      <c r="B19" s="54"/>
      <c r="C19" s="54"/>
      <c r="D19" s="54"/>
      <c r="E19" s="54"/>
      <c r="F19" s="54"/>
      <c r="G19" s="54"/>
      <c r="I19" s="34"/>
    </row>
    <row r="20" spans="1:9" x14ac:dyDescent="0.35">
      <c r="A20" s="54"/>
      <c r="B20" s="54"/>
      <c r="C20" s="54"/>
      <c r="D20" s="54"/>
      <c r="E20" s="54"/>
      <c r="F20" s="54"/>
      <c r="G20" s="54"/>
      <c r="I20" s="34"/>
    </row>
    <row r="21" spans="1:9" x14ac:dyDescent="0.35">
      <c r="A21" s="54"/>
      <c r="B21" s="54"/>
      <c r="C21" s="54"/>
      <c r="D21" s="54"/>
      <c r="E21" s="54"/>
      <c r="F21" s="54"/>
      <c r="G21" s="54"/>
      <c r="I21" s="34"/>
    </row>
    <row r="22" spans="1:9" x14ac:dyDescent="0.35">
      <c r="I22" s="34"/>
    </row>
    <row r="23" spans="1:9" x14ac:dyDescent="0.35">
      <c r="I23" s="34"/>
    </row>
    <row r="24" spans="1:9" x14ac:dyDescent="0.35">
      <c r="I24" s="34"/>
    </row>
    <row r="25" spans="1:9" x14ac:dyDescent="0.35">
      <c r="I25" s="34"/>
    </row>
    <row r="26" spans="1:9" x14ac:dyDescent="0.35">
      <c r="I26" s="34"/>
    </row>
    <row r="27" spans="1:9" x14ac:dyDescent="0.35">
      <c r="I27" s="34"/>
    </row>
    <row r="28" spans="1:9" x14ac:dyDescent="0.35">
      <c r="I28" s="34"/>
    </row>
    <row r="29" spans="1:9" x14ac:dyDescent="0.35">
      <c r="I29" s="34"/>
    </row>
    <row r="30" spans="1:9" x14ac:dyDescent="0.35">
      <c r="I30" s="34"/>
    </row>
  </sheetData>
  <mergeCells count="18">
    <mergeCell ref="B15:F15"/>
    <mergeCell ref="B3:D3"/>
    <mergeCell ref="B4:D4"/>
    <mergeCell ref="B5:D5"/>
    <mergeCell ref="I1:I30"/>
    <mergeCell ref="A17:G21"/>
    <mergeCell ref="B9:E9"/>
    <mergeCell ref="B10:E10"/>
    <mergeCell ref="B11:E11"/>
    <mergeCell ref="B12:E12"/>
    <mergeCell ref="B13:E13"/>
    <mergeCell ref="A14:F14"/>
    <mergeCell ref="A1:G1"/>
    <mergeCell ref="E3:F3"/>
    <mergeCell ref="E4:F4"/>
    <mergeCell ref="F5:G5"/>
    <mergeCell ref="B7:F7"/>
    <mergeCell ref="B8:E8"/>
  </mergeCells>
  <conditionalFormatting sqref="A8:A13">
    <cfRule type="containsText" dxfId="24" priority="3" operator="containsText" text="Y">
      <formula>NOT(ISERROR(SEARCH("Y",A8)))</formula>
    </cfRule>
    <cfRule type="containsText" dxfId="23" priority="5" operator="containsText" text="N">
      <formula>NOT(ISERROR(SEARCH("N",A8)))</formula>
    </cfRule>
  </conditionalFormatting>
  <conditionalFormatting sqref="A15">
    <cfRule type="containsText" dxfId="22" priority="4" operator="containsText" text="Y">
      <formula>NOT(ISERROR(SEARCH("Y",A15)))</formula>
    </cfRule>
    <cfRule type="containsText" dxfId="21" priority="6" operator="containsText" text="N">
      <formula>NOT(ISERROR(SEARCH("N",A15)))</formula>
    </cfRule>
  </conditionalFormatting>
  <conditionalFormatting sqref="B15:F15">
    <cfRule type="containsText" dxfId="20" priority="1" operator="containsText" text="MEASURE Tollgate Completed">
      <formula>NOT(ISERROR(SEARCH("MEASURE Tollgate Completed",B15)))</formula>
    </cfRule>
    <cfRule type="containsText" dxfId="19" priority="2" operator="containsText" text="Not">
      <formula>NOT(ISERROR(SEARCH("Not",B15)))</formula>
    </cfRule>
  </conditionalFormatting>
  <dataValidations count="1">
    <dataValidation type="list" allowBlank="1" showInputMessage="1" showErrorMessage="1" sqref="A8:A13" xr:uid="{1A8C1A83-325D-4664-92EE-31B78BBCA075}">
      <formula1>"N,Y"</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EE36FB-0C9F-4A76-9B30-158CD2C74B41}">
  <dimension ref="A1:I32"/>
  <sheetViews>
    <sheetView zoomScaleNormal="100" workbookViewId="0">
      <selection activeCell="I1" sqref="I1:I32"/>
    </sheetView>
  </sheetViews>
  <sheetFormatPr defaultRowHeight="14.5" x14ac:dyDescent="0.35"/>
  <cols>
    <col min="1" max="1" width="16.453125" customWidth="1"/>
    <col min="5" max="5" width="15.26953125" customWidth="1"/>
    <col min="6" max="6" width="14.453125" customWidth="1"/>
    <col min="7" max="7" width="12.36328125" customWidth="1"/>
    <col min="8" max="8" width="2.453125" customWidth="1"/>
    <col min="9" max="9" width="102.453125" customWidth="1"/>
  </cols>
  <sheetData>
    <row r="1" spans="1:9" ht="23.5" customHeight="1" x14ac:dyDescent="0.55000000000000004">
      <c r="A1" s="26" t="s">
        <v>28</v>
      </c>
      <c r="B1" s="27"/>
      <c r="C1" s="27"/>
      <c r="D1" s="27"/>
      <c r="E1" s="27"/>
      <c r="F1" s="27"/>
      <c r="G1" s="28"/>
      <c r="I1" s="34" t="s">
        <v>71</v>
      </c>
    </row>
    <row r="2" spans="1:9" x14ac:dyDescent="0.35">
      <c r="A2" s="7"/>
      <c r="B2" s="8"/>
      <c r="C2" s="8"/>
      <c r="D2" s="8"/>
      <c r="E2" s="8"/>
      <c r="F2" s="8"/>
      <c r="G2" s="9"/>
      <c r="I2" s="34"/>
    </row>
    <row r="3" spans="1:9" x14ac:dyDescent="0.35">
      <c r="A3" s="10" t="s">
        <v>1</v>
      </c>
      <c r="B3" s="37" t="str">
        <f>IF(Dashboard!B3="","",Dashboard!B3)</f>
        <v/>
      </c>
      <c r="C3" s="37"/>
      <c r="D3" s="37"/>
      <c r="E3" s="29" t="s">
        <v>4</v>
      </c>
      <c r="F3" s="29"/>
      <c r="G3" s="12" t="str">
        <f>IF(Dashboard!G3="","",Dashboard!G3)</f>
        <v/>
      </c>
      <c r="I3" s="34"/>
    </row>
    <row r="4" spans="1:9" x14ac:dyDescent="0.35">
      <c r="A4" s="10" t="s">
        <v>2</v>
      </c>
      <c r="B4" s="37" t="str">
        <f>IF(Dashboard!B4="","",Dashboard!B4)</f>
        <v/>
      </c>
      <c r="C4" s="37"/>
      <c r="D4" s="37"/>
      <c r="E4" s="29" t="s">
        <v>5</v>
      </c>
      <c r="F4" s="29"/>
      <c r="G4" s="12" t="str">
        <f>IF(Dashboard!G4="","",Dashboard!G4)</f>
        <v/>
      </c>
      <c r="I4" s="34"/>
    </row>
    <row r="5" spans="1:9" x14ac:dyDescent="0.35">
      <c r="A5" s="10" t="s">
        <v>3</v>
      </c>
      <c r="B5" s="37" t="str">
        <f>IF(Dashboard!B5="","",Dashboard!B5)</f>
        <v/>
      </c>
      <c r="C5" s="37"/>
      <c r="D5" s="37"/>
      <c r="E5" s="11" t="s">
        <v>6</v>
      </c>
      <c r="F5" s="30" t="str">
        <f>IF(Dashboard!G5="","",Dashboard!G5)</f>
        <v/>
      </c>
      <c r="G5" s="31"/>
      <c r="I5" s="34"/>
    </row>
    <row r="6" spans="1:9" ht="15" thickBot="1" x14ac:dyDescent="0.4">
      <c r="A6" s="23"/>
      <c r="B6" s="24"/>
      <c r="C6" s="24"/>
      <c r="D6" s="24"/>
      <c r="E6" s="24"/>
      <c r="F6" s="24"/>
      <c r="G6" s="25"/>
      <c r="I6" s="34"/>
    </row>
    <row r="7" spans="1:9" x14ac:dyDescent="0.35">
      <c r="A7" s="21" t="s">
        <v>7</v>
      </c>
      <c r="B7" s="32" t="s">
        <v>25</v>
      </c>
      <c r="C7" s="32"/>
      <c r="D7" s="32"/>
      <c r="E7" s="32"/>
      <c r="F7" s="32"/>
      <c r="G7" s="22" t="s">
        <v>9</v>
      </c>
      <c r="I7" s="34"/>
    </row>
    <row r="8" spans="1:9" ht="29" customHeight="1" x14ac:dyDescent="0.35">
      <c r="A8" s="15" t="s">
        <v>11</v>
      </c>
      <c r="B8" s="33" t="s">
        <v>41</v>
      </c>
      <c r="C8" s="33"/>
      <c r="D8" s="33"/>
      <c r="E8" s="33"/>
      <c r="F8" s="3" t="s">
        <v>47</v>
      </c>
      <c r="G8" s="20"/>
      <c r="I8" s="34"/>
    </row>
    <row r="9" spans="1:9" ht="29" customHeight="1" x14ac:dyDescent="0.35">
      <c r="A9" s="15" t="s">
        <v>11</v>
      </c>
      <c r="B9" s="33" t="s">
        <v>42</v>
      </c>
      <c r="C9" s="33"/>
      <c r="D9" s="33"/>
      <c r="E9" s="33"/>
      <c r="F9" s="3" t="s">
        <v>46</v>
      </c>
      <c r="G9" s="20"/>
      <c r="I9" s="34"/>
    </row>
    <row r="10" spans="1:9" ht="29" x14ac:dyDescent="0.35">
      <c r="A10" s="15" t="s">
        <v>11</v>
      </c>
      <c r="B10" s="33" t="s">
        <v>43</v>
      </c>
      <c r="C10" s="33"/>
      <c r="D10" s="33"/>
      <c r="E10" s="33"/>
      <c r="F10" s="3" t="s">
        <v>45</v>
      </c>
      <c r="G10" s="20"/>
      <c r="I10" s="34"/>
    </row>
    <row r="11" spans="1:9" ht="29" customHeight="1" x14ac:dyDescent="0.35">
      <c r="A11" s="15" t="s">
        <v>11</v>
      </c>
      <c r="B11" s="33" t="s">
        <v>44</v>
      </c>
      <c r="C11" s="33"/>
      <c r="D11" s="33"/>
      <c r="E11" s="33"/>
      <c r="F11" s="3" t="s">
        <v>15</v>
      </c>
      <c r="G11" s="20"/>
      <c r="I11" s="34"/>
    </row>
    <row r="12" spans="1:9" ht="30.5" customHeight="1" x14ac:dyDescent="0.35">
      <c r="A12" s="43" t="s">
        <v>10</v>
      </c>
      <c r="B12" s="44"/>
      <c r="C12" s="44"/>
      <c r="D12" s="44"/>
      <c r="E12" s="44"/>
      <c r="F12" s="44"/>
      <c r="G12" s="17" t="s">
        <v>9</v>
      </c>
      <c r="I12" s="34"/>
    </row>
    <row r="13" spans="1:9" ht="15" thickBot="1" x14ac:dyDescent="0.4">
      <c r="A13" s="18" t="str">
        <f>IF(COUNTIF(A8:A11,"Y")=4,"Y","N")</f>
        <v>N</v>
      </c>
      <c r="B13" s="36" t="str">
        <f>IF(A13="Y","ANALYZE Tollgate Completed", "ANALYZE Tollgate Not Completed")</f>
        <v>ANALYZE Tollgate Not Completed</v>
      </c>
      <c r="C13" s="36"/>
      <c r="D13" s="36"/>
      <c r="E13" s="36"/>
      <c r="F13" s="36"/>
      <c r="G13" s="19" t="str">
        <f ca="1">IF(A13="Y", IF(G13="", TODAY(), G13), "")</f>
        <v/>
      </c>
      <c r="I13" s="34"/>
    </row>
    <row r="14" spans="1:9" x14ac:dyDescent="0.35">
      <c r="I14" s="34"/>
    </row>
    <row r="15" spans="1:9" x14ac:dyDescent="0.35">
      <c r="A15" s="60" t="s">
        <v>69</v>
      </c>
      <c r="B15" s="60"/>
      <c r="C15" s="60"/>
      <c r="D15" s="60"/>
      <c r="E15" s="60"/>
      <c r="F15" s="60"/>
      <c r="G15" s="60"/>
      <c r="I15" s="34"/>
    </row>
    <row r="16" spans="1:9" x14ac:dyDescent="0.35">
      <c r="A16" s="60"/>
      <c r="B16" s="60"/>
      <c r="C16" s="60"/>
      <c r="D16" s="60"/>
      <c r="E16" s="60"/>
      <c r="F16" s="60"/>
      <c r="G16" s="60"/>
      <c r="I16" s="34"/>
    </row>
    <row r="17" spans="1:9" x14ac:dyDescent="0.35">
      <c r="A17" s="60"/>
      <c r="B17" s="60"/>
      <c r="C17" s="60"/>
      <c r="D17" s="60"/>
      <c r="E17" s="60"/>
      <c r="F17" s="60"/>
      <c r="G17" s="60"/>
      <c r="I17" s="34"/>
    </row>
    <row r="18" spans="1:9" x14ac:dyDescent="0.35">
      <c r="A18" s="60"/>
      <c r="B18" s="60"/>
      <c r="C18" s="60"/>
      <c r="D18" s="60"/>
      <c r="E18" s="60"/>
      <c r="F18" s="60"/>
      <c r="G18" s="60"/>
      <c r="I18" s="34"/>
    </row>
    <row r="19" spans="1:9" x14ac:dyDescent="0.35">
      <c r="A19" s="60"/>
      <c r="B19" s="60"/>
      <c r="C19" s="60"/>
      <c r="D19" s="60"/>
      <c r="E19" s="60"/>
      <c r="F19" s="60"/>
      <c r="G19" s="60"/>
      <c r="I19" s="34"/>
    </row>
    <row r="20" spans="1:9" x14ac:dyDescent="0.35">
      <c r="I20" s="34"/>
    </row>
    <row r="21" spans="1:9" x14ac:dyDescent="0.35">
      <c r="I21" s="34"/>
    </row>
    <row r="22" spans="1:9" x14ac:dyDescent="0.35">
      <c r="I22" s="34"/>
    </row>
    <row r="23" spans="1:9" x14ac:dyDescent="0.35">
      <c r="I23" s="34"/>
    </row>
    <row r="24" spans="1:9" x14ac:dyDescent="0.35">
      <c r="I24" s="34"/>
    </row>
    <row r="25" spans="1:9" x14ac:dyDescent="0.35">
      <c r="I25" s="34"/>
    </row>
    <row r="26" spans="1:9" x14ac:dyDescent="0.35">
      <c r="I26" s="34"/>
    </row>
    <row r="27" spans="1:9" x14ac:dyDescent="0.35">
      <c r="I27" s="34"/>
    </row>
    <row r="28" spans="1:9" x14ac:dyDescent="0.35">
      <c r="I28" s="34"/>
    </row>
    <row r="29" spans="1:9" x14ac:dyDescent="0.35">
      <c r="I29" s="34"/>
    </row>
    <row r="30" spans="1:9" x14ac:dyDescent="0.35">
      <c r="I30" s="34"/>
    </row>
    <row r="31" spans="1:9" x14ac:dyDescent="0.35">
      <c r="I31" s="34"/>
    </row>
    <row r="32" spans="1:9" x14ac:dyDescent="0.35">
      <c r="I32" s="34"/>
    </row>
  </sheetData>
  <mergeCells count="16">
    <mergeCell ref="I1:I32"/>
    <mergeCell ref="B9:E9"/>
    <mergeCell ref="B10:E10"/>
    <mergeCell ref="B11:E11"/>
    <mergeCell ref="A12:F12"/>
    <mergeCell ref="A1:G1"/>
    <mergeCell ref="E3:F3"/>
    <mergeCell ref="E4:F4"/>
    <mergeCell ref="F5:G5"/>
    <mergeCell ref="B7:F7"/>
    <mergeCell ref="B8:E8"/>
    <mergeCell ref="B13:F13"/>
    <mergeCell ref="B3:D3"/>
    <mergeCell ref="B4:D4"/>
    <mergeCell ref="B5:D5"/>
    <mergeCell ref="A15:G19"/>
  </mergeCells>
  <conditionalFormatting sqref="A8:A11">
    <cfRule type="containsText" dxfId="18" priority="3" operator="containsText" text="Y">
      <formula>NOT(ISERROR(SEARCH("Y",A8)))</formula>
    </cfRule>
    <cfRule type="containsText" dxfId="17" priority="5" operator="containsText" text="N">
      <formula>NOT(ISERROR(SEARCH("N",A8)))</formula>
    </cfRule>
  </conditionalFormatting>
  <conditionalFormatting sqref="A13">
    <cfRule type="containsText" dxfId="16" priority="4" operator="containsText" text="Y">
      <formula>NOT(ISERROR(SEARCH("Y",A13)))</formula>
    </cfRule>
    <cfRule type="containsText" dxfId="15" priority="6" operator="containsText" text="N">
      <formula>NOT(ISERROR(SEARCH("N",A13)))</formula>
    </cfRule>
  </conditionalFormatting>
  <conditionalFormatting sqref="B13:F13">
    <cfRule type="containsText" dxfId="14" priority="1" operator="containsText" text="ANALYZE Tollgate Completed">
      <formula>NOT(ISERROR(SEARCH("ANALYZE Tollgate Completed",B13)))</formula>
    </cfRule>
    <cfRule type="containsText" dxfId="13" priority="2" operator="containsText" text="Not">
      <formula>NOT(ISERROR(SEARCH("Not",B13)))</formula>
    </cfRule>
  </conditionalFormatting>
  <dataValidations count="1">
    <dataValidation type="list" allowBlank="1" showInputMessage="1" showErrorMessage="1" sqref="A8:A11" xr:uid="{DAEA0B5B-EA2D-47A0-A9AF-015E834F8067}">
      <formula1>"N,Y"</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7757EC-1B81-4633-8925-16EF44C63337}">
  <dimension ref="A1:I31"/>
  <sheetViews>
    <sheetView zoomScaleNormal="100" workbookViewId="0">
      <selection activeCell="K19" sqref="K19"/>
    </sheetView>
  </sheetViews>
  <sheetFormatPr defaultRowHeight="14.5" x14ac:dyDescent="0.35"/>
  <cols>
    <col min="1" max="1" width="16.453125" customWidth="1"/>
    <col min="5" max="5" width="15.26953125" customWidth="1"/>
    <col min="6" max="6" width="14.453125" customWidth="1"/>
    <col min="7" max="7" width="12.36328125" customWidth="1"/>
    <col min="8" max="8" width="2.453125" customWidth="1"/>
    <col min="9" max="9" width="102.36328125" customWidth="1"/>
  </cols>
  <sheetData>
    <row r="1" spans="1:9" ht="23.5" customHeight="1" x14ac:dyDescent="0.55000000000000004">
      <c r="A1" s="26" t="s">
        <v>29</v>
      </c>
      <c r="B1" s="27"/>
      <c r="C1" s="27"/>
      <c r="D1" s="27"/>
      <c r="E1" s="27"/>
      <c r="F1" s="27"/>
      <c r="G1" s="28"/>
      <c r="I1" s="34" t="s">
        <v>74</v>
      </c>
    </row>
    <row r="2" spans="1:9" x14ac:dyDescent="0.35">
      <c r="A2" s="7"/>
      <c r="B2" s="8"/>
      <c r="C2" s="8"/>
      <c r="D2" s="8"/>
      <c r="E2" s="8"/>
      <c r="F2" s="8"/>
      <c r="G2" s="9"/>
      <c r="I2" s="34"/>
    </row>
    <row r="3" spans="1:9" x14ac:dyDescent="0.35">
      <c r="A3" s="10" t="s">
        <v>1</v>
      </c>
      <c r="B3" s="37" t="str">
        <f>IF(Dashboard!B3="","",Dashboard!B3)</f>
        <v/>
      </c>
      <c r="C3" s="37"/>
      <c r="D3" s="37"/>
      <c r="E3" s="29" t="s">
        <v>4</v>
      </c>
      <c r="F3" s="29"/>
      <c r="G3" s="12" t="str">
        <f>IF(Dashboard!G3="","",Dashboard!G3)</f>
        <v/>
      </c>
      <c r="I3" s="34"/>
    </row>
    <row r="4" spans="1:9" x14ac:dyDescent="0.35">
      <c r="A4" s="10" t="s">
        <v>2</v>
      </c>
      <c r="B4" s="37" t="str">
        <f>IF(Dashboard!B4="","",Dashboard!B4)</f>
        <v/>
      </c>
      <c r="C4" s="37"/>
      <c r="D4" s="37"/>
      <c r="E4" s="29" t="s">
        <v>5</v>
      </c>
      <c r="F4" s="29"/>
      <c r="G4" s="12" t="str">
        <f>IF(Dashboard!G4="","",Dashboard!G4)</f>
        <v/>
      </c>
      <c r="I4" s="34"/>
    </row>
    <row r="5" spans="1:9" x14ac:dyDescent="0.35">
      <c r="A5" s="10" t="s">
        <v>3</v>
      </c>
      <c r="B5" s="37" t="str">
        <f>IF(Dashboard!B5="","",Dashboard!B5)</f>
        <v/>
      </c>
      <c r="C5" s="37"/>
      <c r="D5" s="37"/>
      <c r="E5" s="11" t="s">
        <v>6</v>
      </c>
      <c r="F5" s="30" t="str">
        <f>IF(Dashboard!G5="","",Dashboard!G5)</f>
        <v/>
      </c>
      <c r="G5" s="31"/>
      <c r="I5" s="34"/>
    </row>
    <row r="6" spans="1:9" ht="15" thickBot="1" x14ac:dyDescent="0.4">
      <c r="A6" s="23"/>
      <c r="B6" s="24"/>
      <c r="C6" s="24"/>
      <c r="D6" s="24"/>
      <c r="E6" s="24"/>
      <c r="F6" s="24"/>
      <c r="G6" s="25"/>
      <c r="I6" s="34"/>
    </row>
    <row r="7" spans="1:9" x14ac:dyDescent="0.35">
      <c r="A7" s="21" t="s">
        <v>7</v>
      </c>
      <c r="B7" s="32" t="s">
        <v>26</v>
      </c>
      <c r="C7" s="32"/>
      <c r="D7" s="32"/>
      <c r="E7" s="32"/>
      <c r="F7" s="32"/>
      <c r="G7" s="22" t="s">
        <v>9</v>
      </c>
      <c r="I7" s="34"/>
    </row>
    <row r="8" spans="1:9" ht="29" customHeight="1" x14ac:dyDescent="0.35">
      <c r="A8" s="15" t="s">
        <v>11</v>
      </c>
      <c r="B8" s="33" t="s">
        <v>48</v>
      </c>
      <c r="C8" s="33"/>
      <c r="D8" s="33"/>
      <c r="E8" s="33"/>
      <c r="F8" s="3" t="s">
        <v>15</v>
      </c>
      <c r="G8" s="20"/>
      <c r="I8" s="34"/>
    </row>
    <row r="9" spans="1:9" ht="29" customHeight="1" x14ac:dyDescent="0.35">
      <c r="A9" s="15" t="s">
        <v>11</v>
      </c>
      <c r="B9" s="33" t="s">
        <v>49</v>
      </c>
      <c r="C9" s="33"/>
      <c r="D9" s="33"/>
      <c r="E9" s="33"/>
      <c r="F9" s="3" t="s">
        <v>55</v>
      </c>
      <c r="G9" s="20"/>
      <c r="I9" s="34"/>
    </row>
    <row r="10" spans="1:9" ht="29" x14ac:dyDescent="0.35">
      <c r="A10" s="15" t="s">
        <v>11</v>
      </c>
      <c r="B10" s="33" t="s">
        <v>50</v>
      </c>
      <c r="C10" s="33"/>
      <c r="D10" s="33"/>
      <c r="E10" s="33"/>
      <c r="F10" s="3" t="s">
        <v>32</v>
      </c>
      <c r="G10" s="20"/>
      <c r="I10" s="34"/>
    </row>
    <row r="11" spans="1:9" ht="29" customHeight="1" x14ac:dyDescent="0.35">
      <c r="A11" s="15" t="s">
        <v>11</v>
      </c>
      <c r="B11" s="33" t="s">
        <v>51</v>
      </c>
      <c r="C11" s="33"/>
      <c r="D11" s="33"/>
      <c r="E11" s="33"/>
      <c r="F11" s="3" t="s">
        <v>54</v>
      </c>
      <c r="G11" s="20"/>
      <c r="I11" s="34"/>
    </row>
    <row r="12" spans="1:9" ht="29" customHeight="1" x14ac:dyDescent="0.35">
      <c r="A12" s="15" t="s">
        <v>11</v>
      </c>
      <c r="B12" s="33" t="s">
        <v>52</v>
      </c>
      <c r="C12" s="33"/>
      <c r="D12" s="33"/>
      <c r="E12" s="33"/>
      <c r="F12" s="3" t="s">
        <v>45</v>
      </c>
      <c r="G12" s="20"/>
      <c r="I12" s="34"/>
    </row>
    <row r="13" spans="1:9" ht="29" customHeight="1" x14ac:dyDescent="0.35">
      <c r="A13" s="15" t="s">
        <v>11</v>
      </c>
      <c r="B13" s="38" t="s">
        <v>53</v>
      </c>
      <c r="C13" s="39"/>
      <c r="D13" s="39"/>
      <c r="E13" s="39"/>
      <c r="F13" s="40"/>
      <c r="G13" s="20"/>
      <c r="I13" s="34"/>
    </row>
    <row r="14" spans="1:9" ht="30.5" customHeight="1" x14ac:dyDescent="0.35">
      <c r="A14" s="43" t="s">
        <v>10</v>
      </c>
      <c r="B14" s="44"/>
      <c r="C14" s="44"/>
      <c r="D14" s="44"/>
      <c r="E14" s="44"/>
      <c r="F14" s="44"/>
      <c r="G14" s="17" t="s">
        <v>9</v>
      </c>
      <c r="I14" s="34"/>
    </row>
    <row r="15" spans="1:9" ht="15" thickBot="1" x14ac:dyDescent="0.4">
      <c r="A15" s="18" t="str">
        <f>IF(OR(COUNTIF(A8:A13,"Y")=6,AND(COUNTIF(A8:A13,"Y")=5,COUNTIF(A8:A13,"N/A")=1)),"Y","N")</f>
        <v>N</v>
      </c>
      <c r="B15" s="36" t="str">
        <f>IF(A15="Y","IMPROVE Tollgate Completed", "IMPROVE Tollgate Not Completed")</f>
        <v>IMPROVE Tollgate Not Completed</v>
      </c>
      <c r="C15" s="36"/>
      <c r="D15" s="36"/>
      <c r="E15" s="36"/>
      <c r="F15" s="36"/>
      <c r="G15" s="19" t="str">
        <f ca="1">IF(A15="Y", IF(G15="", TODAY(), G15), "")</f>
        <v/>
      </c>
      <c r="I15" s="34"/>
    </row>
    <row r="16" spans="1:9" x14ac:dyDescent="0.35">
      <c r="I16" s="34"/>
    </row>
    <row r="17" spans="1:9" x14ac:dyDescent="0.35">
      <c r="A17" s="41" t="s">
        <v>72</v>
      </c>
      <c r="B17" s="42"/>
      <c r="C17" s="42"/>
      <c r="D17" s="42"/>
      <c r="E17" s="42"/>
      <c r="F17" s="42"/>
      <c r="G17" s="42"/>
      <c r="I17" s="34"/>
    </row>
    <row r="18" spans="1:9" x14ac:dyDescent="0.35">
      <c r="A18" s="42"/>
      <c r="B18" s="42"/>
      <c r="C18" s="42"/>
      <c r="D18" s="42"/>
      <c r="E18" s="42"/>
      <c r="F18" s="42"/>
      <c r="G18" s="42"/>
      <c r="I18" s="34"/>
    </row>
    <row r="19" spans="1:9" x14ac:dyDescent="0.35">
      <c r="A19" s="42"/>
      <c r="B19" s="42"/>
      <c r="C19" s="42"/>
      <c r="D19" s="42"/>
      <c r="E19" s="42"/>
      <c r="F19" s="42"/>
      <c r="G19" s="42"/>
      <c r="I19" s="34"/>
    </row>
    <row r="20" spans="1:9" x14ac:dyDescent="0.35">
      <c r="A20" s="42"/>
      <c r="B20" s="42"/>
      <c r="C20" s="42"/>
      <c r="D20" s="42"/>
      <c r="E20" s="42"/>
      <c r="F20" s="42"/>
      <c r="G20" s="42"/>
      <c r="I20" s="34"/>
    </row>
    <row r="21" spans="1:9" x14ac:dyDescent="0.35">
      <c r="A21" s="42"/>
      <c r="B21" s="42"/>
      <c r="C21" s="42"/>
      <c r="D21" s="42"/>
      <c r="E21" s="42"/>
      <c r="F21" s="42"/>
      <c r="G21" s="42"/>
      <c r="I21" s="34"/>
    </row>
    <row r="22" spans="1:9" x14ac:dyDescent="0.35">
      <c r="I22" s="34"/>
    </row>
    <row r="23" spans="1:9" x14ac:dyDescent="0.35">
      <c r="I23" s="34"/>
    </row>
    <row r="24" spans="1:9" x14ac:dyDescent="0.35">
      <c r="I24" s="34"/>
    </row>
    <row r="25" spans="1:9" x14ac:dyDescent="0.35">
      <c r="I25" s="34"/>
    </row>
    <row r="26" spans="1:9" x14ac:dyDescent="0.35">
      <c r="I26" s="34"/>
    </row>
    <row r="27" spans="1:9" x14ac:dyDescent="0.35">
      <c r="I27" s="34"/>
    </row>
    <row r="28" spans="1:9" x14ac:dyDescent="0.35">
      <c r="I28" s="34"/>
    </row>
    <row r="29" spans="1:9" x14ac:dyDescent="0.35">
      <c r="I29" s="6"/>
    </row>
    <row r="30" spans="1:9" x14ac:dyDescent="0.35">
      <c r="I30" s="6"/>
    </row>
    <row r="31" spans="1:9" x14ac:dyDescent="0.35">
      <c r="I31" s="6"/>
    </row>
  </sheetData>
  <mergeCells count="18">
    <mergeCell ref="B8:E8"/>
    <mergeCell ref="I1:I28"/>
    <mergeCell ref="B15:F15"/>
    <mergeCell ref="B3:D3"/>
    <mergeCell ref="B4:D4"/>
    <mergeCell ref="B5:D5"/>
    <mergeCell ref="B13:F13"/>
    <mergeCell ref="A17:G21"/>
    <mergeCell ref="B9:E9"/>
    <mergeCell ref="B10:E10"/>
    <mergeCell ref="B11:E11"/>
    <mergeCell ref="B12:E12"/>
    <mergeCell ref="A14:F14"/>
    <mergeCell ref="A1:G1"/>
    <mergeCell ref="E3:F3"/>
    <mergeCell ref="E4:F4"/>
    <mergeCell ref="F5:G5"/>
    <mergeCell ref="B7:F7"/>
  </mergeCells>
  <conditionalFormatting sqref="A8:A13">
    <cfRule type="containsText" dxfId="12" priority="4" operator="containsText" text="Y">
      <formula>NOT(ISERROR(SEARCH("Y",A8)))</formula>
    </cfRule>
    <cfRule type="containsText" dxfId="11" priority="6" operator="containsText" text="N">
      <formula>NOT(ISERROR(SEARCH("N",A8)))</formula>
    </cfRule>
  </conditionalFormatting>
  <conditionalFormatting sqref="A9">
    <cfRule type="containsText" dxfId="10" priority="1" operator="containsText" text="N/A">
      <formula>NOT(ISERROR(SEARCH("N/A",A9)))</formula>
    </cfRule>
  </conditionalFormatting>
  <conditionalFormatting sqref="A15">
    <cfRule type="containsText" dxfId="9" priority="5" operator="containsText" text="Y">
      <formula>NOT(ISERROR(SEARCH("Y",A15)))</formula>
    </cfRule>
    <cfRule type="containsText" dxfId="8" priority="7" operator="containsText" text="N">
      <formula>NOT(ISERROR(SEARCH("N",A15)))</formula>
    </cfRule>
  </conditionalFormatting>
  <conditionalFormatting sqref="B15:F15">
    <cfRule type="containsText" dxfId="7" priority="2" operator="containsText" text="IMPROVE Tollgate Completed">
      <formula>NOT(ISERROR(SEARCH("IMPROVE Tollgate Completed",B15)))</formula>
    </cfRule>
    <cfRule type="containsText" dxfId="6" priority="3" operator="containsText" text="Not">
      <formula>NOT(ISERROR(SEARCH("Not",B15)))</formula>
    </cfRule>
  </conditionalFormatting>
  <dataValidations count="2">
    <dataValidation type="list" allowBlank="1" showInputMessage="1" showErrorMessage="1" sqref="A8 A10:A13" xr:uid="{C1C34621-6BB4-4610-A481-52D393444D86}">
      <formula1>"N,Y"</formula1>
    </dataValidation>
    <dataValidation type="list" allowBlank="1" showInputMessage="1" showErrorMessage="1" sqref="A9" xr:uid="{7937E267-DD1E-4292-98F0-4D330E2F72E2}">
      <formula1>"N,Y, N/A"</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BCA067-3D1D-4C81-9D62-E5E077ED975B}">
  <dimension ref="A1:I31"/>
  <sheetViews>
    <sheetView tabSelected="1" zoomScaleNormal="100" workbookViewId="0">
      <selection activeCell="K18" sqref="K18"/>
    </sheetView>
  </sheetViews>
  <sheetFormatPr defaultRowHeight="14.5" x14ac:dyDescent="0.35"/>
  <cols>
    <col min="1" max="1" width="16.453125" customWidth="1"/>
    <col min="5" max="5" width="15.26953125" customWidth="1"/>
    <col min="6" max="6" width="15.08984375" customWidth="1"/>
    <col min="7" max="7" width="12.36328125" customWidth="1"/>
    <col min="8" max="8" width="2.453125" customWidth="1"/>
    <col min="9" max="9" width="102.453125" customWidth="1"/>
  </cols>
  <sheetData>
    <row r="1" spans="1:9" ht="23.5" x14ac:dyDescent="0.55000000000000004">
      <c r="A1" s="26" t="s">
        <v>30</v>
      </c>
      <c r="B1" s="27"/>
      <c r="C1" s="27"/>
      <c r="D1" s="27"/>
      <c r="E1" s="27"/>
      <c r="F1" s="27"/>
      <c r="G1" s="28"/>
      <c r="I1" s="34" t="s">
        <v>76</v>
      </c>
    </row>
    <row r="2" spans="1:9" x14ac:dyDescent="0.35">
      <c r="A2" s="7"/>
      <c r="B2" s="8"/>
      <c r="C2" s="8"/>
      <c r="D2" s="8"/>
      <c r="E2" s="8"/>
      <c r="F2" s="8"/>
      <c r="G2" s="9"/>
      <c r="I2" s="35"/>
    </row>
    <row r="3" spans="1:9" x14ac:dyDescent="0.35">
      <c r="A3" s="10" t="s">
        <v>1</v>
      </c>
      <c r="B3" s="37" t="str">
        <f>IF(Dashboard!B3="","",Dashboard!B3)</f>
        <v/>
      </c>
      <c r="C3" s="37"/>
      <c r="D3" s="37"/>
      <c r="E3" s="29" t="s">
        <v>4</v>
      </c>
      <c r="F3" s="29"/>
      <c r="G3" s="12" t="str">
        <f>IF(Dashboard!G3="","",Dashboard!G3)</f>
        <v/>
      </c>
      <c r="I3" s="35"/>
    </row>
    <row r="4" spans="1:9" x14ac:dyDescent="0.35">
      <c r="A4" s="10" t="s">
        <v>2</v>
      </c>
      <c r="B4" s="37" t="str">
        <f>IF(Dashboard!B4="","",Dashboard!B4)</f>
        <v/>
      </c>
      <c r="C4" s="37"/>
      <c r="D4" s="37"/>
      <c r="E4" s="29" t="s">
        <v>5</v>
      </c>
      <c r="F4" s="29"/>
      <c r="G4" s="12" t="str">
        <f>IF(Dashboard!G4="","",Dashboard!G4)</f>
        <v/>
      </c>
      <c r="I4" s="35"/>
    </row>
    <row r="5" spans="1:9" x14ac:dyDescent="0.35">
      <c r="A5" s="10" t="s">
        <v>3</v>
      </c>
      <c r="B5" s="37" t="str">
        <f>IF(Dashboard!B5="","",Dashboard!B5)</f>
        <v/>
      </c>
      <c r="C5" s="37"/>
      <c r="D5" s="37"/>
      <c r="E5" s="11" t="s">
        <v>6</v>
      </c>
      <c r="F5" s="30" t="str">
        <f>IF(Dashboard!G5="","",Dashboard!G5)</f>
        <v/>
      </c>
      <c r="G5" s="31"/>
      <c r="I5" s="35"/>
    </row>
    <row r="6" spans="1:9" ht="15" thickBot="1" x14ac:dyDescent="0.4">
      <c r="A6" s="23"/>
      <c r="B6" s="24"/>
      <c r="C6" s="24"/>
      <c r="D6" s="24"/>
      <c r="E6" s="24"/>
      <c r="F6" s="24"/>
      <c r="G6" s="25"/>
      <c r="I6" s="35"/>
    </row>
    <row r="7" spans="1:9" x14ac:dyDescent="0.35">
      <c r="A7" s="21" t="s">
        <v>7</v>
      </c>
      <c r="B7" s="32" t="s">
        <v>27</v>
      </c>
      <c r="C7" s="32"/>
      <c r="D7" s="32"/>
      <c r="E7" s="32"/>
      <c r="F7" s="32"/>
      <c r="G7" s="22" t="s">
        <v>9</v>
      </c>
      <c r="I7" s="35"/>
    </row>
    <row r="8" spans="1:9" ht="29" customHeight="1" x14ac:dyDescent="0.35">
      <c r="A8" s="15" t="s">
        <v>11</v>
      </c>
      <c r="B8" s="33" t="s">
        <v>56</v>
      </c>
      <c r="C8" s="33"/>
      <c r="D8" s="33"/>
      <c r="E8" s="33"/>
      <c r="F8" s="3" t="s">
        <v>62</v>
      </c>
      <c r="G8" s="20"/>
      <c r="I8" s="35"/>
    </row>
    <row r="9" spans="1:9" ht="29" customHeight="1" x14ac:dyDescent="0.35">
      <c r="A9" s="15" t="s">
        <v>11</v>
      </c>
      <c r="B9" s="33" t="s">
        <v>57</v>
      </c>
      <c r="C9" s="33"/>
      <c r="D9" s="33"/>
      <c r="E9" s="33"/>
      <c r="F9" s="3" t="s">
        <v>63</v>
      </c>
      <c r="G9" s="20"/>
      <c r="I9" s="35"/>
    </row>
    <row r="10" spans="1:9" ht="29" x14ac:dyDescent="0.35">
      <c r="A10" s="15" t="s">
        <v>11</v>
      </c>
      <c r="B10" s="33" t="s">
        <v>58</v>
      </c>
      <c r="C10" s="33"/>
      <c r="D10" s="33"/>
      <c r="E10" s="33"/>
      <c r="F10" s="3" t="s">
        <v>64</v>
      </c>
      <c r="G10" s="20"/>
      <c r="I10" s="35"/>
    </row>
    <row r="11" spans="1:9" ht="29" customHeight="1" x14ac:dyDescent="0.35">
      <c r="A11" s="15" t="s">
        <v>11</v>
      </c>
      <c r="B11" s="33" t="s">
        <v>59</v>
      </c>
      <c r="C11" s="33"/>
      <c r="D11" s="33"/>
      <c r="E11" s="33"/>
      <c r="F11" s="3" t="s">
        <v>65</v>
      </c>
      <c r="G11" s="20"/>
      <c r="I11" s="35"/>
    </row>
    <row r="12" spans="1:9" ht="29" customHeight="1" x14ac:dyDescent="0.35">
      <c r="A12" s="15" t="s">
        <v>11</v>
      </c>
      <c r="B12" s="33" t="s">
        <v>60</v>
      </c>
      <c r="C12" s="33"/>
      <c r="D12" s="33"/>
      <c r="E12" s="33"/>
      <c r="F12" s="3" t="s">
        <v>66</v>
      </c>
      <c r="G12" s="20"/>
      <c r="I12" s="35"/>
    </row>
    <row r="13" spans="1:9" ht="29" customHeight="1" x14ac:dyDescent="0.35">
      <c r="A13" s="15" t="s">
        <v>11</v>
      </c>
      <c r="B13" s="38" t="s">
        <v>61</v>
      </c>
      <c r="C13" s="39"/>
      <c r="D13" s="39"/>
      <c r="E13" s="39"/>
      <c r="F13" s="40"/>
      <c r="G13" s="20"/>
      <c r="I13" s="35"/>
    </row>
    <row r="14" spans="1:9" ht="30.5" customHeight="1" x14ac:dyDescent="0.35">
      <c r="A14" s="43" t="s">
        <v>10</v>
      </c>
      <c r="B14" s="44"/>
      <c r="C14" s="44"/>
      <c r="D14" s="44"/>
      <c r="E14" s="44"/>
      <c r="F14" s="44"/>
      <c r="G14" s="17" t="s">
        <v>9</v>
      </c>
      <c r="I14" s="35"/>
    </row>
    <row r="15" spans="1:9" ht="15" thickBot="1" x14ac:dyDescent="0.4">
      <c r="A15" s="18" t="str">
        <f>IF(COUNTIF(A8:A13,"Y")=6,"Y","N")</f>
        <v>N</v>
      </c>
      <c r="B15" s="36" t="str">
        <f>IF(A15="Y","CONTROL Tollgate Completed", "CONTROL Tollgate Not Completed")</f>
        <v>CONTROL Tollgate Not Completed</v>
      </c>
      <c r="C15" s="36"/>
      <c r="D15" s="36"/>
      <c r="E15" s="36"/>
      <c r="F15" s="36"/>
      <c r="G15" s="19" t="str">
        <f ca="1">IF(A15="Y", IF(G15="", TODAY(), G15), "")</f>
        <v/>
      </c>
      <c r="I15" s="35"/>
    </row>
    <row r="16" spans="1:9" x14ac:dyDescent="0.35">
      <c r="I16" s="35"/>
    </row>
    <row r="17" spans="1:9" x14ac:dyDescent="0.35">
      <c r="A17" s="41" t="s">
        <v>75</v>
      </c>
      <c r="B17" s="42"/>
      <c r="C17" s="42"/>
      <c r="D17" s="42"/>
      <c r="E17" s="42"/>
      <c r="F17" s="42"/>
      <c r="G17" s="42"/>
      <c r="I17" s="35"/>
    </row>
    <row r="18" spans="1:9" x14ac:dyDescent="0.35">
      <c r="A18" s="42"/>
      <c r="B18" s="42"/>
      <c r="C18" s="42"/>
      <c r="D18" s="42"/>
      <c r="E18" s="42"/>
      <c r="F18" s="42"/>
      <c r="G18" s="42"/>
      <c r="I18" s="35"/>
    </row>
    <row r="19" spans="1:9" x14ac:dyDescent="0.35">
      <c r="A19" s="42"/>
      <c r="B19" s="42"/>
      <c r="C19" s="42"/>
      <c r="D19" s="42"/>
      <c r="E19" s="42"/>
      <c r="F19" s="42"/>
      <c r="G19" s="42"/>
      <c r="I19" s="35"/>
    </row>
    <row r="20" spans="1:9" x14ac:dyDescent="0.35">
      <c r="A20" s="42"/>
      <c r="B20" s="42"/>
      <c r="C20" s="42"/>
      <c r="D20" s="42"/>
      <c r="E20" s="42"/>
      <c r="F20" s="42"/>
      <c r="G20" s="42"/>
      <c r="I20" s="35"/>
    </row>
    <row r="21" spans="1:9" x14ac:dyDescent="0.35">
      <c r="A21" s="42"/>
      <c r="B21" s="42"/>
      <c r="C21" s="42"/>
      <c r="D21" s="42"/>
      <c r="E21" s="42"/>
      <c r="F21" s="42"/>
      <c r="G21" s="42"/>
      <c r="I21" s="35"/>
    </row>
    <row r="22" spans="1:9" x14ac:dyDescent="0.35">
      <c r="I22" s="35"/>
    </row>
    <row r="23" spans="1:9" x14ac:dyDescent="0.35">
      <c r="I23" s="35"/>
    </row>
    <row r="24" spans="1:9" x14ac:dyDescent="0.35">
      <c r="I24" s="35"/>
    </row>
    <row r="25" spans="1:9" x14ac:dyDescent="0.35">
      <c r="I25" s="35"/>
    </row>
    <row r="26" spans="1:9" x14ac:dyDescent="0.35">
      <c r="I26" s="35"/>
    </row>
    <row r="27" spans="1:9" x14ac:dyDescent="0.35">
      <c r="I27" s="35"/>
    </row>
    <row r="28" spans="1:9" x14ac:dyDescent="0.35">
      <c r="I28" s="35"/>
    </row>
    <row r="29" spans="1:9" x14ac:dyDescent="0.35">
      <c r="I29" s="35"/>
    </row>
    <row r="30" spans="1:9" x14ac:dyDescent="0.35">
      <c r="I30" s="35"/>
    </row>
    <row r="31" spans="1:9" x14ac:dyDescent="0.35">
      <c r="I31" s="35"/>
    </row>
  </sheetData>
  <mergeCells count="18">
    <mergeCell ref="B8:E8"/>
    <mergeCell ref="I1:I31"/>
    <mergeCell ref="B15:F15"/>
    <mergeCell ref="B3:D3"/>
    <mergeCell ref="B4:D4"/>
    <mergeCell ref="B5:D5"/>
    <mergeCell ref="B13:F13"/>
    <mergeCell ref="A17:G21"/>
    <mergeCell ref="B9:E9"/>
    <mergeCell ref="B10:E10"/>
    <mergeCell ref="B11:E11"/>
    <mergeCell ref="B12:E12"/>
    <mergeCell ref="A14:F14"/>
    <mergeCell ref="A1:G1"/>
    <mergeCell ref="E3:F3"/>
    <mergeCell ref="E4:F4"/>
    <mergeCell ref="F5:G5"/>
    <mergeCell ref="B7:F7"/>
  </mergeCells>
  <conditionalFormatting sqref="A8:A13">
    <cfRule type="containsText" dxfId="5" priority="3" operator="containsText" text="Y">
      <formula>NOT(ISERROR(SEARCH("Y",A8)))</formula>
    </cfRule>
    <cfRule type="containsText" dxfId="4" priority="5" operator="containsText" text="N">
      <formula>NOT(ISERROR(SEARCH("N",A8)))</formula>
    </cfRule>
  </conditionalFormatting>
  <conditionalFormatting sqref="A15">
    <cfRule type="containsText" dxfId="3" priority="4" operator="containsText" text="Y">
      <formula>NOT(ISERROR(SEARCH("Y",A15)))</formula>
    </cfRule>
    <cfRule type="containsText" dxfId="2" priority="6" operator="containsText" text="N">
      <formula>NOT(ISERROR(SEARCH("N",A15)))</formula>
    </cfRule>
  </conditionalFormatting>
  <conditionalFormatting sqref="B15:F15">
    <cfRule type="containsText" dxfId="1" priority="1" operator="containsText" text="CONTROL Tollgate Completed">
      <formula>NOT(ISERROR(SEARCH("CONTROL Tollgate Completed",B15)))</formula>
    </cfRule>
    <cfRule type="containsText" dxfId="0" priority="2" operator="containsText" text="Not">
      <formula>NOT(ISERROR(SEARCH("Not",B15)))</formula>
    </cfRule>
  </conditionalFormatting>
  <dataValidations count="1">
    <dataValidation type="list" allowBlank="1" showInputMessage="1" showErrorMessage="1" sqref="A8:A13" xr:uid="{3877D120-81E7-4671-AEB6-87EACA5CB055}">
      <formula1>"N,Y"</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Dashboard</vt:lpstr>
      <vt:lpstr>DEFINE</vt:lpstr>
      <vt:lpstr>MEASURE</vt:lpstr>
      <vt:lpstr>ANALYZE</vt:lpstr>
      <vt:lpstr>IMPROVE</vt:lpstr>
      <vt:lpstr>CONTROL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Continuous Quality Management</dc:creator>
  <cp:lastModifiedBy>Continuous Quality Management</cp:lastModifiedBy>
  <dcterms:created xsi:type="dcterms:W3CDTF">2026-03-24T09:24:45Z</dcterms:created>
  <dcterms:modified xsi:type="dcterms:W3CDTF">2026-05-13T14:30:57Z</dcterms:modified>
</cp:coreProperties>
</file>