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Tools and Templates\"/>
    </mc:Choice>
  </mc:AlternateContent>
  <xr:revisionPtr revIDLastSave="0" documentId="13_ncr:1_{BAF1977D-F5A3-425D-95C4-612714BD3539}" xr6:coauthVersionLast="47" xr6:coauthVersionMax="47" xr10:uidLastSave="{00000000-0000-0000-0000-000000000000}"/>
  <bookViews>
    <workbookView xWindow="-110" yWindow="-110" windowWidth="19420" windowHeight="11500" xr2:uid="{EB511BEC-C6CB-4958-8AD2-C11000810834}"/>
  </bookViews>
  <sheets>
    <sheet name="RTY Calculator" sheetId="1" r:id="rId1"/>
    <sheet name="Constants" sheetId="2" state="hidden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L3" i="1"/>
  <c r="D7" i="1"/>
  <c r="E7" i="1"/>
  <c r="D6" i="1"/>
  <c r="E6" i="1"/>
  <c r="D5" i="1"/>
  <c r="E5" i="1"/>
  <c r="D4" i="1"/>
  <c r="E4" i="1"/>
  <c r="D3" i="1"/>
  <c r="E3" i="1"/>
  <c r="F3" i="1"/>
  <c r="F4" i="1"/>
  <c r="F5" i="1"/>
  <c r="F6" i="1"/>
  <c r="F7" i="1"/>
  <c r="M3" i="1"/>
  <c r="M4" i="1"/>
  <c r="M5" i="1"/>
  <c r="M6" i="1"/>
  <c r="M7" i="1"/>
  <c r="H5" i="1"/>
  <c r="H4" i="1"/>
  <c r="H3" i="1"/>
  <c r="I3" i="1"/>
  <c r="I4" i="1"/>
  <c r="I5" i="1"/>
  <c r="H6" i="1"/>
  <c r="I6" i="1"/>
  <c r="H7" i="1"/>
  <c r="I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Maurer</author>
  </authors>
  <commentList>
    <comment ref="D2" authorId="0" shapeId="0" xr:uid="{F17BF60B-417C-47FB-8A72-5B7FB4CFFE43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DPU = Defects / Units</t>
        </r>
      </text>
    </comment>
    <comment ref="E2" authorId="0" shapeId="0" xr:uid="{92D1AF50-B58B-44BA-8404-58279B873936}">
      <text>
        <r>
          <rPr>
            <b/>
            <sz val="9"/>
            <color indexed="81"/>
            <rFont val="Tahoma"/>
            <family val="2"/>
          </rPr>
          <t xml:space="preserve">LSSF:
</t>
        </r>
        <r>
          <rPr>
            <sz val="9"/>
            <color indexed="81"/>
            <rFont val="Tahoma"/>
            <family val="2"/>
          </rPr>
          <t>Yield = 2.71828^-DPU.</t>
        </r>
      </text>
    </comment>
    <comment ref="F2" authorId="0" shapeId="0" xr:uid="{6FC0ED2B-2A95-4B40-82B8-35F55760D7CD}">
      <text>
        <r>
          <rPr>
            <b/>
            <sz val="9"/>
            <color indexed="81"/>
            <rFont val="Tahoma"/>
            <family val="2"/>
          </rPr>
          <t xml:space="preserve">LSSF:
</t>
        </r>
        <r>
          <rPr>
            <sz val="9"/>
            <color indexed="81"/>
            <rFont val="Tahoma"/>
            <family val="2"/>
          </rPr>
          <t>RTY = The multiplication of each of the Yield processes.</t>
        </r>
      </text>
    </comment>
    <comment ref="H2" authorId="0" shapeId="0" xr:uid="{98136A59-FB1B-4760-81BB-393E96195CDA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Yield estimate = 1 - DPU.</t>
        </r>
      </text>
    </comment>
    <comment ref="I2" authorId="0" shapeId="0" xr:uid="{F320922B-002A-45F4-BCC6-E79D3053A35D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RTY estimate = The multiplication of each of the Yield estimate processes.</t>
        </r>
      </text>
    </comment>
    <comment ref="K2" authorId="0" shapeId="0" xr:uid="{E8890C8B-F4AE-443A-9C7D-E9BAEF841260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Good units that come out of the process (assuming no rework)</t>
        </r>
      </text>
    </comment>
    <comment ref="L2" authorId="0" shapeId="0" xr:uid="{CE394812-524B-4BE1-919E-72B3BD074F6A}">
      <text>
        <r>
          <rPr>
            <b/>
            <sz val="9"/>
            <color indexed="81"/>
            <rFont val="Tahoma"/>
            <charset val="1"/>
          </rPr>
          <t>LSSF:</t>
        </r>
        <r>
          <rPr>
            <sz val="9"/>
            <color indexed="81"/>
            <rFont val="Tahoma"/>
            <charset val="1"/>
          </rPr>
          <t xml:space="preserve">
FTY = Number of non-defective units produced before rework / Number of units inspected.</t>
        </r>
      </text>
    </comment>
    <comment ref="M2" authorId="0" shapeId="0" xr:uid="{B474CCEF-B194-4AB8-8F11-2A1ECE35FB31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RTY FTY = The multiplication of each of the FTY processes.</t>
        </r>
      </text>
    </comment>
  </commentList>
</comments>
</file>

<file path=xl/sharedStrings.xml><?xml version="1.0" encoding="utf-8"?>
<sst xmlns="http://schemas.openxmlformats.org/spreadsheetml/2006/main" count="16" uniqueCount="16">
  <si>
    <t>Process #</t>
  </si>
  <si>
    <t>Defects</t>
  </si>
  <si>
    <t>Units</t>
  </si>
  <si>
    <t>DPU</t>
  </si>
  <si>
    <t>Yield</t>
  </si>
  <si>
    <t>RTY</t>
  </si>
  <si>
    <t>Yield Constant</t>
  </si>
  <si>
    <r>
      <t xml:space="preserve">Yield </t>
    </r>
    <r>
      <rPr>
        <b/>
        <sz val="8"/>
        <color theme="0"/>
        <rFont val="Aptos Narrow"/>
        <family val="2"/>
        <scheme val="minor"/>
      </rPr>
      <t>estimate</t>
    </r>
  </si>
  <si>
    <r>
      <t xml:space="preserve">RTY </t>
    </r>
    <r>
      <rPr>
        <b/>
        <sz val="8"/>
        <color theme="0"/>
        <rFont val="Aptos Narrow"/>
        <family val="2"/>
        <scheme val="minor"/>
      </rPr>
      <t>estimate</t>
    </r>
  </si>
  <si>
    <t>Estimate Constant</t>
  </si>
  <si>
    <t>FTY</t>
  </si>
  <si>
    <t>Non-defective Units</t>
  </si>
  <si>
    <r>
      <t xml:space="preserve">RTY </t>
    </r>
    <r>
      <rPr>
        <b/>
        <sz val="8"/>
        <color theme="0"/>
        <rFont val="Aptos Narrow"/>
        <family val="2"/>
        <scheme val="minor"/>
      </rPr>
      <t>FTY</t>
    </r>
  </si>
  <si>
    <r>
      <t xml:space="preserve">RTY calculated from the </t>
    </r>
    <r>
      <rPr>
        <b/>
        <sz val="11"/>
        <color theme="1"/>
        <rFont val="Aptos Narrow"/>
        <family val="2"/>
        <scheme val="minor"/>
      </rPr>
      <t>Yield</t>
    </r>
  </si>
  <si>
    <t>RTY calculated from FTY</t>
  </si>
  <si>
    <r>
      <t xml:space="preserve">RTY </t>
    </r>
    <r>
      <rPr>
        <b/>
        <sz val="11"/>
        <color theme="1"/>
        <rFont val="Aptos Narrow"/>
        <family val="2"/>
        <scheme val="minor"/>
      </rPr>
      <t>estimate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</si>
</sst>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9" fontId="3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2" xfId="1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9" fontId="0" fillId="5" borderId="2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0" fontId="0" fillId="5" borderId="2" xfId="1" applyNumberFormat="1" applyFont="1" applyFill="1" applyBorder="1" applyAlignment="1">
      <alignment horizontal="center" vertical="center"/>
    </xf>
    <xf numFmtId="9" fontId="3" fillId="5" borderId="2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43ED-DAE5-4F6B-8798-85706D07A174}">
  <dimension ref="A1:M8"/>
  <sheetViews>
    <sheetView tabSelected="1" workbookViewId="0">
      <selection activeCell="N11" sqref="N11"/>
    </sheetView>
  </sheetViews>
  <sheetFormatPr defaultRowHeight="14.5" x14ac:dyDescent="0.35"/>
  <cols>
    <col min="1" max="1" width="19.90625" customWidth="1"/>
    <col min="7" max="7" width="1.26953125" style="11" customWidth="1"/>
    <col min="8" max="8" width="10.7265625" bestFit="1" customWidth="1"/>
    <col min="9" max="9" width="9.6328125" bestFit="1" customWidth="1"/>
    <col min="10" max="10" width="1.26953125" style="11" customWidth="1"/>
    <col min="11" max="11" width="17.6328125" bestFit="1" customWidth="1"/>
    <col min="12" max="12" width="9.6328125" customWidth="1"/>
    <col min="13" max="13" width="9.6328125" bestFit="1" customWidth="1"/>
    <col min="14" max="14" width="16.26953125" bestFit="1" customWidth="1"/>
  </cols>
  <sheetData>
    <row r="1" spans="1:13" ht="15" thickBot="1" x14ac:dyDescent="0.4">
      <c r="A1" s="12" t="s">
        <v>13</v>
      </c>
      <c r="B1" s="13"/>
      <c r="C1" s="13"/>
      <c r="D1" s="13"/>
      <c r="E1" s="13"/>
      <c r="F1" s="14"/>
      <c r="H1" s="12" t="s">
        <v>15</v>
      </c>
      <c r="I1" s="14"/>
      <c r="K1" s="12" t="s">
        <v>14</v>
      </c>
      <c r="L1" s="13"/>
      <c r="M1" s="14"/>
    </row>
    <row r="2" spans="1:13" ht="15" thickBot="1" x14ac:dyDescent="0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8"/>
      <c r="H2" s="2" t="s">
        <v>7</v>
      </c>
      <c r="I2" s="4" t="s">
        <v>8</v>
      </c>
      <c r="J2" s="8"/>
      <c r="K2" s="2" t="s">
        <v>11</v>
      </c>
      <c r="L2" s="3" t="s">
        <v>10</v>
      </c>
      <c r="M2" s="4" t="s">
        <v>12</v>
      </c>
    </row>
    <row r="3" spans="1:13" x14ac:dyDescent="0.35">
      <c r="A3" s="5">
        <v>1</v>
      </c>
      <c r="B3" s="16">
        <v>99</v>
      </c>
      <c r="C3" s="17">
        <v>1000</v>
      </c>
      <c r="D3" s="19">
        <f>IFERROR(B3/C3,"")</f>
        <v>9.9000000000000005E-2</v>
      </c>
      <c r="E3" s="19">
        <f>IFERROR(Constants!$A$1^-D3,"")</f>
        <v>0.90574276833932976</v>
      </c>
      <c r="F3" s="20">
        <f>IFERROR(ROUND(E3,2),"")</f>
        <v>0.91</v>
      </c>
      <c r="G3" s="9"/>
      <c r="H3" s="24">
        <f>Constants!$A$2-D3</f>
        <v>0.90100000000000002</v>
      </c>
      <c r="I3" s="20">
        <f>IFERROR(H3,"")</f>
        <v>0.90100000000000002</v>
      </c>
      <c r="J3" s="9"/>
      <c r="K3" s="15">
        <v>900</v>
      </c>
      <c r="L3" s="26">
        <f>K3/C3</f>
        <v>0.9</v>
      </c>
      <c r="M3" s="20">
        <f>IFERROR(L3,"")</f>
        <v>0.9</v>
      </c>
    </row>
    <row r="4" spans="1:13" x14ac:dyDescent="0.35">
      <c r="A4" s="6">
        <v>2</v>
      </c>
      <c r="B4" s="18">
        <v>291</v>
      </c>
      <c r="C4" s="18">
        <v>1500</v>
      </c>
      <c r="D4" s="21">
        <f>IFERROR(B4/C4,"")</f>
        <v>0.19400000000000001</v>
      </c>
      <c r="E4" s="21">
        <f>IFERROR(Constants!$A$1^-D4,"")</f>
        <v>0.82365801175151498</v>
      </c>
      <c r="F4" s="22">
        <f>IFERROR(ROUND(E4,2)*F3,"")</f>
        <v>0.74619999999999997</v>
      </c>
      <c r="G4" s="9"/>
      <c r="H4" s="25">
        <f>Constants!$A$2-D4</f>
        <v>0.80600000000000005</v>
      </c>
      <c r="I4" s="22">
        <f>IFERROR(H4*I3,"")</f>
        <v>0.72620600000000002</v>
      </c>
      <c r="J4" s="9"/>
      <c r="K4" s="15">
        <v>1182</v>
      </c>
      <c r="L4" s="26">
        <f>K4/C4</f>
        <v>0.78800000000000003</v>
      </c>
      <c r="M4" s="20">
        <f>IFERROR(L4*M3,"")</f>
        <v>0.70920000000000005</v>
      </c>
    </row>
    <row r="5" spans="1:13" x14ac:dyDescent="0.35">
      <c r="A5" s="6">
        <v>3</v>
      </c>
      <c r="B5" s="18">
        <v>113</v>
      </c>
      <c r="C5" s="18">
        <v>2000</v>
      </c>
      <c r="D5" s="21">
        <f t="shared" ref="D5:D7" si="0">IFERROR(B5/C5,"")</f>
        <v>5.6500000000000002E-2</v>
      </c>
      <c r="E5" s="21">
        <f>IFERROR(Constants!$A$1^-D5,"")</f>
        <v>0.94506652041228445</v>
      </c>
      <c r="F5" s="22">
        <f t="shared" ref="F5:F7" si="1">IFERROR(ROUND(E5,2)*F4,"")</f>
        <v>0.70888999999999991</v>
      </c>
      <c r="G5" s="9"/>
      <c r="H5" s="25">
        <f>Constants!$A$2-D5</f>
        <v>0.94350000000000001</v>
      </c>
      <c r="I5" s="22">
        <f t="shared" ref="I5:I7" si="2">IFERROR(H5*I4,"")</f>
        <v>0.68517536099999998</v>
      </c>
      <c r="J5" s="9"/>
      <c r="K5" s="15">
        <v>1844</v>
      </c>
      <c r="L5" s="26">
        <f>K5/C5</f>
        <v>0.92200000000000004</v>
      </c>
      <c r="M5" s="20">
        <f t="shared" ref="M5:M7" si="3">IFERROR(L5*M4,"")</f>
        <v>0.65388240000000009</v>
      </c>
    </row>
    <row r="6" spans="1:13" x14ac:dyDescent="0.35">
      <c r="A6" s="6">
        <v>4</v>
      </c>
      <c r="B6" s="18">
        <v>22</v>
      </c>
      <c r="C6" s="18">
        <v>2500</v>
      </c>
      <c r="D6" s="21">
        <f t="shared" si="0"/>
        <v>8.8000000000000005E-3</v>
      </c>
      <c r="E6" s="21">
        <f>IFERROR(Constants!$A$1^-D6,"")</f>
        <v>0.99123861253824952</v>
      </c>
      <c r="F6" s="22">
        <f t="shared" si="1"/>
        <v>0.70180109999999996</v>
      </c>
      <c r="G6" s="9"/>
      <c r="H6" s="25">
        <f>Constants!$A$2-D6</f>
        <v>0.99119999999999997</v>
      </c>
      <c r="I6" s="22">
        <f t="shared" si="2"/>
        <v>0.67914581782319994</v>
      </c>
      <c r="J6" s="9"/>
      <c r="K6" s="15">
        <v>2461</v>
      </c>
      <c r="L6" s="26">
        <f>K6/C6</f>
        <v>0.98440000000000005</v>
      </c>
      <c r="M6" s="20">
        <f t="shared" si="3"/>
        <v>0.64368183456000017</v>
      </c>
    </row>
    <row r="7" spans="1:13" x14ac:dyDescent="0.35">
      <c r="A7" s="6">
        <v>5</v>
      </c>
      <c r="B7" s="18">
        <v>17</v>
      </c>
      <c r="C7" s="18">
        <v>3000</v>
      </c>
      <c r="D7" s="21">
        <f t="shared" si="0"/>
        <v>5.6666666666666671E-3</v>
      </c>
      <c r="E7" s="21">
        <f>IFERROR(Constants!$A$1^-D7,"")</f>
        <v>0.99434936239480354</v>
      </c>
      <c r="F7" s="23">
        <f t="shared" si="1"/>
        <v>0.69478308899999996</v>
      </c>
      <c r="G7" s="10"/>
      <c r="H7" s="25">
        <f>Constants!$A$2-D7</f>
        <v>0.99433333333333329</v>
      </c>
      <c r="I7" s="23">
        <f t="shared" si="2"/>
        <v>0.67529732485553506</v>
      </c>
      <c r="J7" s="10"/>
      <c r="K7" s="15">
        <v>2957</v>
      </c>
      <c r="L7" s="26">
        <f>K7/C7</f>
        <v>0.98566666666666669</v>
      </c>
      <c r="M7" s="27">
        <f t="shared" si="3"/>
        <v>0.63445572826464014</v>
      </c>
    </row>
    <row r="8" spans="1:13" ht="14.5" customHeight="1" x14ac:dyDescent="0.35"/>
  </sheetData>
  <mergeCells count="3">
    <mergeCell ref="A1:F1"/>
    <mergeCell ref="H1:I1"/>
    <mergeCell ref="K1:M1"/>
  </mergeCells>
  <pageMargins left="0.7" right="0.7" top="0.75" bottom="0.75" header="0.3" footer="0.3"/>
  <ignoredErrors>
    <ignoredError sqref="H3:H7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3409-2806-4DAB-93FA-B63BFE11388C}">
  <dimension ref="A1:B2"/>
  <sheetViews>
    <sheetView workbookViewId="0"/>
  </sheetViews>
  <sheetFormatPr defaultRowHeight="14.5" x14ac:dyDescent="0.35"/>
  <cols>
    <col min="1" max="1" width="7.81640625" bestFit="1" customWidth="1"/>
    <col min="2" max="2" width="16.26953125" bestFit="1" customWidth="1"/>
  </cols>
  <sheetData>
    <row r="1" spans="1:2" x14ac:dyDescent="0.35">
      <c r="A1">
        <v>2.71828</v>
      </c>
      <c r="B1" s="1" t="s">
        <v>6</v>
      </c>
    </row>
    <row r="2" spans="1:2" x14ac:dyDescent="0.35">
      <c r="A2">
        <v>1</v>
      </c>
      <c r="B2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RTY Calculator</vt:lpstr>
      <vt:lpstr>Constants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Maurer</dc:creator>
  <cp:lastModifiedBy>Adam Maurer</cp:lastModifiedBy>
  <dcterms:created xsi:type="dcterms:W3CDTF">2026-01-20T16:05:23Z</dcterms:created>
  <dcterms:modified xsi:type="dcterms:W3CDTF">2026-01-20T18:32:20Z</dcterms:modified>
</cp:coreProperties>
</file>